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5006383\Desktop\マーコム\でじオフ\"/>
    </mc:Choice>
  </mc:AlternateContent>
  <bookViews>
    <workbookView xWindow="480" yWindow="75" windowWidth="14760" windowHeight="8250"/>
  </bookViews>
  <sheets>
    <sheet name="Calculation" sheetId="1" r:id="rId1"/>
    <sheet name="DataTable" sheetId="4" r:id="rId2"/>
  </sheets>
  <calcPr calcId="162913"/>
</workbook>
</file>

<file path=xl/calcChain.xml><?xml version="1.0" encoding="utf-8"?>
<calcChain xmlns="http://schemas.openxmlformats.org/spreadsheetml/2006/main">
  <c r="E67" i="4" l="1"/>
  <c r="K22" i="1" l="1"/>
  <c r="G22" i="1"/>
  <c r="S127" i="4"/>
  <c r="S126" i="4"/>
  <c r="S125" i="4"/>
  <c r="S124" i="4"/>
  <c r="S123" i="4"/>
  <c r="S122" i="4"/>
  <c r="S121" i="4"/>
  <c r="S120" i="4"/>
  <c r="S119" i="4"/>
  <c r="S118" i="4"/>
  <c r="S117" i="4"/>
  <c r="S116" i="4"/>
  <c r="S115" i="4"/>
  <c r="S114" i="4"/>
  <c r="S113" i="4"/>
  <c r="S112" i="4"/>
  <c r="S111" i="4"/>
  <c r="S110" i="4"/>
  <c r="S109" i="4"/>
  <c r="S108"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G21" i="1" s="1"/>
  <c r="S67" i="4"/>
  <c r="S66"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S4" i="4"/>
  <c r="S3" i="4"/>
  <c r="S2" i="4"/>
  <c r="K21" i="1"/>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Q2" i="4"/>
  <c r="P127" i="4"/>
  <c r="Q127" i="4" s="1"/>
  <c r="P126" i="4"/>
  <c r="Q126" i="4" s="1"/>
  <c r="P125" i="4"/>
  <c r="Q125" i="4" s="1"/>
  <c r="P124" i="4"/>
  <c r="Q124" i="4" s="1"/>
  <c r="P123" i="4"/>
  <c r="Q123" i="4" s="1"/>
  <c r="P122" i="4"/>
  <c r="Q122" i="4" s="1"/>
  <c r="P121" i="4"/>
  <c r="Q121" i="4" s="1"/>
  <c r="P120" i="4"/>
  <c r="Q120" i="4" s="1"/>
  <c r="P119" i="4"/>
  <c r="Q119" i="4" s="1"/>
  <c r="P118" i="4"/>
  <c r="Q118" i="4" s="1"/>
  <c r="P117" i="4"/>
  <c r="Q117" i="4" s="1"/>
  <c r="P116" i="4"/>
  <c r="Q116" i="4" s="1"/>
  <c r="P115" i="4"/>
  <c r="Q115" i="4" s="1"/>
  <c r="P114" i="4"/>
  <c r="Q114" i="4" s="1"/>
  <c r="P113" i="4"/>
  <c r="Q113" i="4" s="1"/>
  <c r="P112" i="4"/>
  <c r="Q112" i="4" s="1"/>
  <c r="P111" i="4"/>
  <c r="Q111" i="4" s="1"/>
  <c r="P110" i="4"/>
  <c r="Q110" i="4" s="1"/>
  <c r="P109" i="4"/>
  <c r="Q109" i="4" s="1"/>
  <c r="P108" i="4"/>
  <c r="Q108" i="4" s="1"/>
  <c r="P107" i="4"/>
  <c r="Q107" i="4" s="1"/>
  <c r="P106" i="4"/>
  <c r="Q106" i="4" s="1"/>
  <c r="P105" i="4"/>
  <c r="Q105" i="4" s="1"/>
  <c r="P104" i="4"/>
  <c r="Q104" i="4" s="1"/>
  <c r="P103" i="4"/>
  <c r="Q103" i="4" s="1"/>
  <c r="P102" i="4"/>
  <c r="Q102" i="4" s="1"/>
  <c r="P101" i="4"/>
  <c r="Q101" i="4" s="1"/>
  <c r="P100" i="4"/>
  <c r="Q100" i="4" s="1"/>
  <c r="P99" i="4"/>
  <c r="Q99" i="4" s="1"/>
  <c r="P98" i="4"/>
  <c r="Q98" i="4" s="1"/>
  <c r="P97" i="4"/>
  <c r="Q97" i="4" s="1"/>
  <c r="P96" i="4"/>
  <c r="Q96" i="4" s="1"/>
  <c r="P95" i="4"/>
  <c r="Q95" i="4" s="1"/>
  <c r="P94" i="4"/>
  <c r="Q94" i="4" s="1"/>
  <c r="P93" i="4"/>
  <c r="Q93" i="4" s="1"/>
  <c r="P92" i="4"/>
  <c r="Q92" i="4" s="1"/>
  <c r="P91" i="4"/>
  <c r="Q91" i="4" s="1"/>
  <c r="P90" i="4"/>
  <c r="Q90" i="4" s="1"/>
  <c r="P89" i="4"/>
  <c r="Q89" i="4" s="1"/>
  <c r="P88" i="4"/>
  <c r="Q88" i="4" s="1"/>
  <c r="P87" i="4"/>
  <c r="Q87" i="4" s="1"/>
  <c r="P86" i="4"/>
  <c r="Q86" i="4" s="1"/>
  <c r="P85" i="4"/>
  <c r="Q85" i="4" s="1"/>
  <c r="P84" i="4"/>
  <c r="Q84" i="4" s="1"/>
  <c r="P83" i="4"/>
  <c r="Q83" i="4" s="1"/>
  <c r="P82" i="4"/>
  <c r="Q82" i="4" s="1"/>
  <c r="P81" i="4"/>
  <c r="Q81" i="4" s="1"/>
  <c r="P80" i="4"/>
  <c r="Q80" i="4" s="1"/>
  <c r="P79" i="4"/>
  <c r="Q79" i="4" s="1"/>
  <c r="P78" i="4"/>
  <c r="Q78" i="4" s="1"/>
  <c r="P77" i="4"/>
  <c r="Q77" i="4" s="1"/>
  <c r="P76" i="4"/>
  <c r="Q76" i="4" s="1"/>
  <c r="P75" i="4"/>
  <c r="Q75" i="4" s="1"/>
  <c r="P74" i="4"/>
  <c r="Q74" i="4" s="1"/>
  <c r="P73" i="4"/>
  <c r="Q73" i="4" s="1"/>
  <c r="P72" i="4"/>
  <c r="Q72" i="4" s="1"/>
  <c r="P71" i="4"/>
  <c r="Q71" i="4" s="1"/>
  <c r="P70" i="4"/>
  <c r="Q70" i="4" s="1"/>
  <c r="P69" i="4"/>
  <c r="Q69" i="4" s="1"/>
  <c r="P68" i="4"/>
  <c r="Q68" i="4" s="1"/>
  <c r="P67" i="4"/>
  <c r="Q67" i="4" s="1"/>
  <c r="P66" i="4"/>
  <c r="Q66" i="4" s="1"/>
  <c r="P65" i="4"/>
  <c r="Q65" i="4" s="1"/>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P4" i="4"/>
  <c r="P3" i="4"/>
  <c r="P2" i="4"/>
  <c r="D21" i="1"/>
  <c r="D19" i="1"/>
  <c r="D22" i="1"/>
  <c r="D20" i="1"/>
  <c r="E64" i="4" l="1"/>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E2" i="4"/>
  <c r="E65" i="4"/>
  <c r="L66" i="4"/>
  <c r="N6" i="1" l="1"/>
  <c r="O18" i="1" s="1"/>
  <c r="M1" i="4"/>
  <c r="D129" i="4"/>
  <c r="E129" i="4" s="1"/>
  <c r="L129" i="4" s="1"/>
  <c r="D128" i="4"/>
  <c r="E128" i="4" s="1"/>
  <c r="L128" i="4" s="1"/>
  <c r="D127" i="4"/>
  <c r="E127" i="4" s="1"/>
  <c r="L127" i="4" s="1"/>
  <c r="D126" i="4"/>
  <c r="E126" i="4" s="1"/>
  <c r="L126" i="4" s="1"/>
  <c r="D125" i="4"/>
  <c r="E125" i="4" s="1"/>
  <c r="L125" i="4" s="1"/>
  <c r="D124" i="4"/>
  <c r="E124" i="4" s="1"/>
  <c r="L124" i="4" s="1"/>
  <c r="D123" i="4"/>
  <c r="E123" i="4" s="1"/>
  <c r="L123" i="4" s="1"/>
  <c r="D122" i="4"/>
  <c r="E122" i="4" s="1"/>
  <c r="L122" i="4" s="1"/>
  <c r="D121" i="4"/>
  <c r="E121" i="4" s="1"/>
  <c r="L121" i="4" s="1"/>
  <c r="D120" i="4"/>
  <c r="E120" i="4" s="1"/>
  <c r="L120" i="4" s="1"/>
  <c r="D119" i="4"/>
  <c r="E119" i="4" s="1"/>
  <c r="L119" i="4" s="1"/>
  <c r="D118" i="4"/>
  <c r="E118" i="4" s="1"/>
  <c r="L118" i="4" s="1"/>
  <c r="D117" i="4"/>
  <c r="E117" i="4" s="1"/>
  <c r="L117" i="4" s="1"/>
  <c r="D116" i="4"/>
  <c r="E116" i="4" s="1"/>
  <c r="L116" i="4" s="1"/>
  <c r="D115" i="4"/>
  <c r="E115" i="4" s="1"/>
  <c r="L115" i="4" s="1"/>
  <c r="D114" i="4"/>
  <c r="E114" i="4" s="1"/>
  <c r="L114" i="4" s="1"/>
  <c r="D113" i="4"/>
  <c r="E113" i="4" s="1"/>
  <c r="L113" i="4" s="1"/>
  <c r="D112" i="4"/>
  <c r="E112" i="4" s="1"/>
  <c r="L112" i="4" s="1"/>
  <c r="D111" i="4"/>
  <c r="E111" i="4" s="1"/>
  <c r="L111" i="4" s="1"/>
  <c r="D110" i="4"/>
  <c r="E110" i="4" s="1"/>
  <c r="L110" i="4" s="1"/>
  <c r="D109" i="4"/>
  <c r="E109" i="4"/>
  <c r="L109" i="4" s="1"/>
  <c r="D108" i="4"/>
  <c r="E108" i="4" s="1"/>
  <c r="L108" i="4" s="1"/>
  <c r="D107" i="4"/>
  <c r="E107" i="4"/>
  <c r="L107" i="4" s="1"/>
  <c r="D106" i="4"/>
  <c r="E106" i="4" s="1"/>
  <c r="L106" i="4" s="1"/>
  <c r="D105" i="4"/>
  <c r="E105" i="4"/>
  <c r="L105" i="4" s="1"/>
  <c r="D104" i="4"/>
  <c r="E104" i="4" s="1"/>
  <c r="L104" i="4" s="1"/>
  <c r="D103" i="4"/>
  <c r="E103" i="4"/>
  <c r="L103" i="4" s="1"/>
  <c r="D102" i="4"/>
  <c r="E102" i="4"/>
  <c r="L102" i="4" s="1"/>
  <c r="D101" i="4"/>
  <c r="E101" i="4"/>
  <c r="L101" i="4" s="1"/>
  <c r="D100" i="4"/>
  <c r="E100" i="4"/>
  <c r="L100" i="4" s="1"/>
  <c r="D99" i="4"/>
  <c r="E99" i="4"/>
  <c r="L99" i="4" s="1"/>
  <c r="D98" i="4"/>
  <c r="E98" i="4"/>
  <c r="L98" i="4" s="1"/>
  <c r="D97" i="4"/>
  <c r="E97" i="4"/>
  <c r="L97" i="4" s="1"/>
  <c r="D96" i="4"/>
  <c r="E96" i="4"/>
  <c r="L96" i="4" s="1"/>
  <c r="D95" i="4"/>
  <c r="E95" i="4"/>
  <c r="L95" i="4" s="1"/>
  <c r="D94" i="4"/>
  <c r="E94" i="4"/>
  <c r="L94" i="4" s="1"/>
  <c r="D93" i="4"/>
  <c r="E93" i="4"/>
  <c r="L93" i="4" s="1"/>
  <c r="D92" i="4"/>
  <c r="E92" i="4"/>
  <c r="L92" i="4" s="1"/>
  <c r="D91" i="4"/>
  <c r="E91" i="4"/>
  <c r="L91" i="4" s="1"/>
  <c r="D90" i="4"/>
  <c r="E90" i="4"/>
  <c r="L90" i="4" s="1"/>
  <c r="D89" i="4"/>
  <c r="E89" i="4"/>
  <c r="D88" i="4"/>
  <c r="E88" i="4" s="1"/>
  <c r="L88" i="4" s="1"/>
  <c r="D87" i="4"/>
  <c r="E87" i="4" s="1"/>
  <c r="L87" i="4" s="1"/>
  <c r="D86" i="4"/>
  <c r="E86" i="4" s="1"/>
  <c r="L86" i="4" s="1"/>
  <c r="D85" i="4"/>
  <c r="E85" i="4" s="1"/>
  <c r="L85" i="4" s="1"/>
  <c r="D84" i="4"/>
  <c r="E84" i="4" s="1"/>
  <c r="L84" i="4" s="1"/>
  <c r="D83" i="4"/>
  <c r="E83" i="4" s="1"/>
  <c r="L83" i="4" s="1"/>
  <c r="D82" i="4"/>
  <c r="E82" i="4" s="1"/>
  <c r="L82" i="4" s="1"/>
  <c r="D81" i="4"/>
  <c r="E81" i="4" s="1"/>
  <c r="L81" i="4" s="1"/>
  <c r="D80" i="4"/>
  <c r="E80" i="4" s="1"/>
  <c r="L80" i="4" s="1"/>
  <c r="D79" i="4"/>
  <c r="E79" i="4" s="1"/>
  <c r="L79" i="4" s="1"/>
  <c r="D78" i="4"/>
  <c r="E78" i="4" s="1"/>
  <c r="L78" i="4" s="1"/>
  <c r="D77" i="4"/>
  <c r="E77" i="4" s="1"/>
  <c r="L77" i="4" s="1"/>
  <c r="D76" i="4"/>
  <c r="E76" i="4" s="1"/>
  <c r="L76" i="4" s="1"/>
  <c r="D75" i="4"/>
  <c r="E75" i="4" s="1"/>
  <c r="L75" i="4" s="1"/>
  <c r="D74" i="4"/>
  <c r="E74" i="4" s="1"/>
  <c r="L74" i="4" s="1"/>
  <c r="D73" i="4"/>
  <c r="E73" i="4" s="1"/>
  <c r="L73" i="4" s="1"/>
  <c r="D72" i="4"/>
  <c r="E72" i="4" s="1"/>
  <c r="L72" i="4" s="1"/>
  <c r="D71" i="4"/>
  <c r="E71" i="4" s="1"/>
  <c r="L71" i="4" s="1"/>
  <c r="D70" i="4"/>
  <c r="E70" i="4" s="1"/>
  <c r="L70" i="4" s="1"/>
  <c r="D69" i="4"/>
  <c r="E69" i="4"/>
  <c r="D68" i="4"/>
  <c r="E68" i="4" s="1"/>
  <c r="L68" i="4" s="1"/>
  <c r="D67" i="4"/>
  <c r="D66" i="4"/>
  <c r="E66" i="4" s="1"/>
  <c r="D65" i="4"/>
  <c r="D64" i="4"/>
  <c r="L64" i="4" s="1"/>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L21" i="4" s="1"/>
  <c r="D20" i="4"/>
  <c r="L19" i="4"/>
  <c r="H19" i="4"/>
  <c r="I19" i="4" s="1"/>
  <c r="D19" i="4"/>
  <c r="D18" i="4"/>
  <c r="H17" i="4"/>
  <c r="I17" i="4" s="1"/>
  <c r="D17" i="4"/>
  <c r="L17" i="4" s="1"/>
  <c r="D16" i="4"/>
  <c r="D15" i="4"/>
  <c r="L14" i="4"/>
  <c r="D14" i="4"/>
  <c r="H13" i="4"/>
  <c r="I13" i="4" s="1"/>
  <c r="D13" i="4"/>
  <c r="L13" i="4" s="1"/>
  <c r="D12" i="4"/>
  <c r="D11" i="4"/>
  <c r="L10" i="4"/>
  <c r="D10" i="4"/>
  <c r="H9" i="4"/>
  <c r="I9" i="4" s="1"/>
  <c r="D9" i="4"/>
  <c r="L9" i="4" s="1"/>
  <c r="D8" i="4"/>
  <c r="D7" i="4"/>
  <c r="L6" i="4"/>
  <c r="D6" i="4"/>
  <c r="H5" i="4"/>
  <c r="I5" i="4" s="1"/>
  <c r="D5" i="4"/>
  <c r="L5" i="4" s="1"/>
  <c r="D4" i="4"/>
  <c r="D3" i="4"/>
  <c r="L2" i="4"/>
  <c r="D2"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J2" i="4"/>
  <c r="K2" i="4" s="1"/>
  <c r="J3" i="4"/>
  <c r="K3" i="4" s="1"/>
  <c r="J4" i="4"/>
  <c r="K4" i="4"/>
  <c r="J5" i="4"/>
  <c r="K5" i="4" s="1"/>
  <c r="J6" i="4"/>
  <c r="K6" i="4" s="1"/>
  <c r="J7" i="4"/>
  <c r="K7" i="4" s="1"/>
  <c r="J8" i="4"/>
  <c r="K8" i="4"/>
  <c r="J9" i="4"/>
  <c r="K9" i="4" s="1"/>
  <c r="J10" i="4"/>
  <c r="K10" i="4" s="1"/>
  <c r="J11" i="4"/>
  <c r="K11" i="4" s="1"/>
  <c r="J12" i="4"/>
  <c r="K12" i="4"/>
  <c r="J13" i="4"/>
  <c r="K13" i="4" s="1"/>
  <c r="J14" i="4"/>
  <c r="K14" i="4" s="1"/>
  <c r="J15" i="4"/>
  <c r="K15" i="4" s="1"/>
  <c r="J16" i="4"/>
  <c r="K16" i="4"/>
  <c r="J17" i="4"/>
  <c r="K17" i="4" s="1"/>
  <c r="J18" i="4"/>
  <c r="K18" i="4" s="1"/>
  <c r="J19" i="4"/>
  <c r="K19" i="4" s="1"/>
  <c r="J20" i="4"/>
  <c r="K20" i="4"/>
  <c r="J21" i="4"/>
  <c r="K21" i="4" s="1"/>
  <c r="J22" i="4"/>
  <c r="K22" i="4" s="1"/>
  <c r="J23" i="4"/>
  <c r="K23" i="4" s="1"/>
  <c r="J24" i="4"/>
  <c r="K24" i="4"/>
  <c r="J25" i="4"/>
  <c r="K25" i="4" s="1"/>
  <c r="J26" i="4"/>
  <c r="K26" i="4" s="1"/>
  <c r="J27" i="4"/>
  <c r="K27" i="4" s="1"/>
  <c r="J28" i="4"/>
  <c r="K28" i="4"/>
  <c r="J29" i="4"/>
  <c r="K29" i="4" s="1"/>
  <c r="J30" i="4"/>
  <c r="K30" i="4" s="1"/>
  <c r="J31" i="4"/>
  <c r="K31" i="4" s="1"/>
  <c r="J32" i="4"/>
  <c r="K32" i="4"/>
  <c r="J33" i="4"/>
  <c r="K33" i="4" s="1"/>
  <c r="J34" i="4"/>
  <c r="K34" i="4" s="1"/>
  <c r="J35" i="4"/>
  <c r="K35" i="4" s="1"/>
  <c r="J36" i="4"/>
  <c r="K36" i="4"/>
  <c r="J37" i="4"/>
  <c r="K37" i="4" s="1"/>
  <c r="J38" i="4"/>
  <c r="K38" i="4" s="1"/>
  <c r="J39" i="4"/>
  <c r="K39" i="4" s="1"/>
  <c r="J40" i="4"/>
  <c r="K40" i="4"/>
  <c r="J41" i="4"/>
  <c r="K41" i="4" s="1"/>
  <c r="J42" i="4"/>
  <c r="K42" i="4" s="1"/>
  <c r="J43" i="4"/>
  <c r="K43" i="4" s="1"/>
  <c r="J44" i="4"/>
  <c r="K44" i="4"/>
  <c r="J45" i="4"/>
  <c r="K45" i="4" s="1"/>
  <c r="J46" i="4"/>
  <c r="K46" i="4" s="1"/>
  <c r="J47" i="4"/>
  <c r="K47" i="4" s="1"/>
  <c r="J48" i="4"/>
  <c r="K48" i="4"/>
  <c r="J49" i="4"/>
  <c r="K49" i="4" s="1"/>
  <c r="J50" i="4"/>
  <c r="K50" i="4" s="1"/>
  <c r="J51" i="4"/>
  <c r="K51" i="4" s="1"/>
  <c r="J52" i="4"/>
  <c r="K52" i="4"/>
  <c r="J53" i="4"/>
  <c r="K53" i="4" s="1"/>
  <c r="J54" i="4"/>
  <c r="K54" i="4" s="1"/>
  <c r="J55" i="4"/>
  <c r="K55" i="4" s="1"/>
  <c r="J56" i="4"/>
  <c r="K56" i="4"/>
  <c r="J57" i="4"/>
  <c r="K57" i="4" s="1"/>
  <c r="J58" i="4"/>
  <c r="K58" i="4" s="1"/>
  <c r="J59" i="4"/>
  <c r="K59" i="4" s="1"/>
  <c r="J60" i="4"/>
  <c r="K60" i="4"/>
  <c r="J61" i="4"/>
  <c r="K61" i="4" s="1"/>
  <c r="J62" i="4"/>
  <c r="K62" i="4" s="1"/>
  <c r="J63" i="4"/>
  <c r="K63" i="4" s="1"/>
  <c r="J64" i="4"/>
  <c r="K64" i="4"/>
  <c r="J65" i="4"/>
  <c r="K65" i="4"/>
  <c r="J66" i="4"/>
  <c r="K66" i="4"/>
  <c r="J67" i="4"/>
  <c r="K67" i="4"/>
  <c r="J68" i="4"/>
  <c r="K68" i="4"/>
  <c r="J69" i="4"/>
  <c r="K69" i="4"/>
  <c r="J70" i="4"/>
  <c r="K70" i="4"/>
  <c r="J71" i="4"/>
  <c r="K71" i="4"/>
  <c r="J72" i="4"/>
  <c r="K72" i="4"/>
  <c r="J73" i="4"/>
  <c r="K73" i="4"/>
  <c r="J74" i="4"/>
  <c r="K74" i="4"/>
  <c r="J75" i="4"/>
  <c r="K75" i="4"/>
  <c r="J76" i="4"/>
  <c r="K76" i="4"/>
  <c r="J77" i="4"/>
  <c r="K77" i="4"/>
  <c r="J78" i="4"/>
  <c r="K78" i="4"/>
  <c r="J79" i="4"/>
  <c r="K79" i="4"/>
  <c r="J80" i="4"/>
  <c r="K80" i="4"/>
  <c r="J81" i="4"/>
  <c r="K81" i="4"/>
  <c r="J82" i="4"/>
  <c r="K82" i="4"/>
  <c r="J83" i="4"/>
  <c r="K83" i="4"/>
  <c r="J84" i="4"/>
  <c r="K84" i="4"/>
  <c r="J85" i="4"/>
  <c r="K85" i="4"/>
  <c r="J86" i="4"/>
  <c r="K86" i="4"/>
  <c r="J87" i="4"/>
  <c r="K87" i="4"/>
  <c r="J88" i="4"/>
  <c r="K88" i="4"/>
  <c r="J89" i="4"/>
  <c r="K89" i="4"/>
  <c r="J90" i="4"/>
  <c r="K90" i="4"/>
  <c r="J91" i="4"/>
  <c r="K91" i="4"/>
  <c r="J92" i="4"/>
  <c r="K92" i="4"/>
  <c r="J93" i="4"/>
  <c r="K93" i="4"/>
  <c r="J94" i="4"/>
  <c r="K94" i="4"/>
  <c r="J95" i="4"/>
  <c r="K95" i="4"/>
  <c r="J96" i="4"/>
  <c r="K96" i="4"/>
  <c r="J97" i="4"/>
  <c r="K97" i="4"/>
  <c r="J98" i="4"/>
  <c r="K98" i="4"/>
  <c r="J99" i="4"/>
  <c r="K99" i="4"/>
  <c r="J100" i="4"/>
  <c r="K100" i="4"/>
  <c r="J101" i="4"/>
  <c r="K101" i="4"/>
  <c r="J102" i="4"/>
  <c r="K102" i="4"/>
  <c r="J103" i="4"/>
  <c r="K103" i="4"/>
  <c r="J104" i="4"/>
  <c r="K104" i="4"/>
  <c r="J105" i="4"/>
  <c r="K105" i="4"/>
  <c r="J106" i="4"/>
  <c r="K106" i="4"/>
  <c r="J107" i="4"/>
  <c r="K107" i="4"/>
  <c r="J108" i="4"/>
  <c r="K108" i="4"/>
  <c r="J109" i="4"/>
  <c r="K109" i="4"/>
  <c r="J110" i="4"/>
  <c r="K110" i="4"/>
  <c r="J111" i="4"/>
  <c r="K111" i="4"/>
  <c r="J112" i="4"/>
  <c r="K112" i="4"/>
  <c r="J113" i="4"/>
  <c r="K113" i="4"/>
  <c r="J114" i="4"/>
  <c r="K114" i="4"/>
  <c r="J115" i="4"/>
  <c r="K115" i="4"/>
  <c r="J116" i="4"/>
  <c r="K116" i="4"/>
  <c r="J117" i="4"/>
  <c r="K117" i="4"/>
  <c r="J118" i="4"/>
  <c r="K118" i="4"/>
  <c r="J119" i="4"/>
  <c r="K119" i="4"/>
  <c r="J120" i="4"/>
  <c r="K120" i="4"/>
  <c r="J121" i="4"/>
  <c r="K121" i="4"/>
  <c r="J122" i="4"/>
  <c r="K122" i="4"/>
  <c r="J123" i="4"/>
  <c r="K123" i="4"/>
  <c r="J124" i="4"/>
  <c r="K124" i="4"/>
  <c r="J125" i="4"/>
  <c r="K125" i="4"/>
  <c r="J126" i="4"/>
  <c r="K126" i="4"/>
  <c r="J127" i="4"/>
  <c r="K127" i="4"/>
  <c r="J128" i="4"/>
  <c r="K128" i="4" s="1"/>
  <c r="J129" i="4"/>
  <c r="K129" i="4"/>
  <c r="F72" i="4"/>
  <c r="G72" i="4" s="1"/>
  <c r="H72" i="4"/>
  <c r="I72" i="4" s="1"/>
  <c r="H74" i="4"/>
  <c r="I74" i="4" s="1"/>
  <c r="F76" i="4"/>
  <c r="G76" i="4" s="1"/>
  <c r="H76" i="4"/>
  <c r="I76" i="4" s="1"/>
  <c r="H78" i="4"/>
  <c r="I78" i="4" s="1"/>
  <c r="F80" i="4"/>
  <c r="G80" i="4" s="1"/>
  <c r="H80" i="4"/>
  <c r="I80" i="4" s="1"/>
  <c r="H82" i="4"/>
  <c r="I82" i="4" s="1"/>
  <c r="F84" i="4"/>
  <c r="G84" i="4" s="1"/>
  <c r="H84" i="4"/>
  <c r="I84" i="4" s="1"/>
  <c r="H86" i="4"/>
  <c r="I86" i="4" s="1"/>
  <c r="F88" i="4"/>
  <c r="G88" i="4" s="1"/>
  <c r="H88" i="4"/>
  <c r="I88" i="4" s="1"/>
  <c r="F90" i="4"/>
  <c r="G90" i="4" s="1"/>
  <c r="H90" i="4"/>
  <c r="I90" i="4" s="1"/>
  <c r="F92" i="4"/>
  <c r="G92" i="4" s="1"/>
  <c r="H92" i="4"/>
  <c r="I92" i="4" s="1"/>
  <c r="F94" i="4"/>
  <c r="G94" i="4" s="1"/>
  <c r="H94" i="4"/>
  <c r="I94" i="4" s="1"/>
  <c r="F96" i="4"/>
  <c r="G96" i="4" s="1"/>
  <c r="H96" i="4"/>
  <c r="I96" i="4" s="1"/>
  <c r="F98" i="4"/>
  <c r="G98" i="4" s="1"/>
  <c r="H98" i="4"/>
  <c r="I98" i="4" s="1"/>
  <c r="F100" i="4"/>
  <c r="G100" i="4" s="1"/>
  <c r="H100" i="4"/>
  <c r="I100" i="4" s="1"/>
  <c r="F102" i="4"/>
  <c r="G102" i="4" s="1"/>
  <c r="H102" i="4"/>
  <c r="I102" i="4" s="1"/>
  <c r="F104" i="4"/>
  <c r="G104" i="4" s="1"/>
  <c r="H104" i="4"/>
  <c r="I104" i="4" s="1"/>
  <c r="F106" i="4"/>
  <c r="G106" i="4" s="1"/>
  <c r="H106" i="4"/>
  <c r="I106" i="4" s="1"/>
  <c r="F108" i="4"/>
  <c r="G108" i="4" s="1"/>
  <c r="H108" i="4"/>
  <c r="I108" i="4" s="1"/>
  <c r="F110" i="4"/>
  <c r="G110" i="4" s="1"/>
  <c r="H110" i="4"/>
  <c r="I110" i="4" s="1"/>
  <c r="F112" i="4"/>
  <c r="G112" i="4" s="1"/>
  <c r="H112" i="4"/>
  <c r="I112" i="4" s="1"/>
  <c r="F114" i="4"/>
  <c r="G114" i="4" s="1"/>
  <c r="H114" i="4"/>
  <c r="I114" i="4" s="1"/>
  <c r="F116" i="4"/>
  <c r="G116" i="4" s="1"/>
  <c r="H116" i="4"/>
  <c r="I116" i="4" s="1"/>
  <c r="F118" i="4"/>
  <c r="G118" i="4" s="1"/>
  <c r="H118" i="4"/>
  <c r="I118" i="4" s="1"/>
  <c r="F120" i="4"/>
  <c r="G120" i="4" s="1"/>
  <c r="H120" i="4"/>
  <c r="I120" i="4" s="1"/>
  <c r="F122" i="4"/>
  <c r="G122" i="4" s="1"/>
  <c r="H122" i="4"/>
  <c r="I122" i="4" s="1"/>
  <c r="F124" i="4"/>
  <c r="G124" i="4" s="1"/>
  <c r="H124" i="4"/>
  <c r="I124" i="4" s="1"/>
  <c r="F126" i="4"/>
  <c r="G126" i="4" s="1"/>
  <c r="H126" i="4"/>
  <c r="I126" i="4" s="1"/>
  <c r="F128" i="4"/>
  <c r="G128" i="4" s="1"/>
  <c r="H128" i="4"/>
  <c r="I128" i="4" s="1"/>
  <c r="F89" i="4"/>
  <c r="G89" i="4" s="1"/>
  <c r="F2" i="4"/>
  <c r="G2" i="4" s="1"/>
  <c r="F3" i="4"/>
  <c r="G3" i="4" s="1"/>
  <c r="F4" i="4"/>
  <c r="G4" i="4" s="1"/>
  <c r="F5" i="4"/>
  <c r="G5" i="4" s="1"/>
  <c r="F6" i="4"/>
  <c r="G6" i="4" s="1"/>
  <c r="F7" i="4"/>
  <c r="G7" i="4" s="1"/>
  <c r="F8" i="4"/>
  <c r="G8" i="4" s="1"/>
  <c r="F9" i="4"/>
  <c r="G9" i="4" s="1"/>
  <c r="F10" i="4"/>
  <c r="G10" i="4" s="1"/>
  <c r="F11" i="4"/>
  <c r="G11" i="4" s="1"/>
  <c r="F12" i="4"/>
  <c r="G12" i="4" s="1"/>
  <c r="F13" i="4"/>
  <c r="G13" i="4" s="1"/>
  <c r="F14" i="4"/>
  <c r="G14" i="4" s="1"/>
  <c r="F15" i="4"/>
  <c r="G15" i="4" s="1"/>
  <c r="F16" i="4"/>
  <c r="G16" i="4" s="1"/>
  <c r="F17" i="4"/>
  <c r="G17" i="4" s="1"/>
  <c r="F18" i="4"/>
  <c r="G18" i="4" s="1"/>
  <c r="F19" i="4"/>
  <c r="G19" i="4" s="1"/>
  <c r="F20" i="4"/>
  <c r="G20" i="4" s="1"/>
  <c r="F21" i="4"/>
  <c r="G21" i="4" s="1"/>
  <c r="F23" i="4"/>
  <c r="G23" i="4" s="1"/>
  <c r="F24" i="4"/>
  <c r="G24" i="4" s="1"/>
  <c r="F25" i="4"/>
  <c r="G25" i="4" s="1"/>
  <c r="F26" i="4"/>
  <c r="G26" i="4" s="1"/>
  <c r="F27" i="4"/>
  <c r="G27" i="4" s="1"/>
  <c r="F28" i="4"/>
  <c r="G28" i="4" s="1"/>
  <c r="F29" i="4"/>
  <c r="G29" i="4" s="1"/>
  <c r="F31" i="4"/>
  <c r="G31" i="4" s="1"/>
  <c r="F32" i="4"/>
  <c r="G32" i="4" s="1"/>
  <c r="F33" i="4"/>
  <c r="G33" i="4" s="1"/>
  <c r="F34" i="4"/>
  <c r="G34" i="4" s="1"/>
  <c r="F35" i="4"/>
  <c r="G35" i="4" s="1"/>
  <c r="F36" i="4"/>
  <c r="G36" i="4" s="1"/>
  <c r="F37" i="4"/>
  <c r="G37" i="4" s="1"/>
  <c r="F39" i="4"/>
  <c r="G39" i="4" s="1"/>
  <c r="F40" i="4"/>
  <c r="G40" i="4" s="1"/>
  <c r="F41" i="4"/>
  <c r="G41" i="4" s="1"/>
  <c r="F42" i="4"/>
  <c r="G42" i="4" s="1"/>
  <c r="F43" i="4"/>
  <c r="G43" i="4" s="1"/>
  <c r="F44" i="4"/>
  <c r="G44" i="4" s="1"/>
  <c r="F46" i="4"/>
  <c r="G46" i="4" s="1"/>
  <c r="F48" i="4"/>
  <c r="G48" i="4" s="1"/>
  <c r="F50" i="4"/>
  <c r="G50" i="4" s="1"/>
  <c r="F52" i="4"/>
  <c r="G52" i="4" s="1"/>
  <c r="F54" i="4"/>
  <c r="G54" i="4" s="1"/>
  <c r="F56" i="4"/>
  <c r="G56" i="4" s="1"/>
  <c r="F58" i="4"/>
  <c r="G58" i="4" s="1"/>
  <c r="F60" i="4"/>
  <c r="G60" i="4" s="1"/>
  <c r="F62" i="4"/>
  <c r="G62" i="4" s="1"/>
  <c r="F64" i="4"/>
  <c r="G64" i="4" s="1"/>
  <c r="F66" i="4"/>
  <c r="G66" i="4" s="1"/>
  <c r="F68" i="4"/>
  <c r="G68" i="4" s="1"/>
  <c r="F70" i="4"/>
  <c r="G70" i="4" s="1"/>
  <c r="F71" i="4"/>
  <c r="G71" i="4" s="1"/>
  <c r="H71" i="4"/>
  <c r="I71" i="4" s="1"/>
  <c r="F73" i="4"/>
  <c r="G73" i="4" s="1"/>
  <c r="H73" i="4"/>
  <c r="I73" i="4" s="1"/>
  <c r="F75" i="4"/>
  <c r="G75" i="4" s="1"/>
  <c r="H75" i="4"/>
  <c r="I75" i="4" s="1"/>
  <c r="F77" i="4"/>
  <c r="G77" i="4" s="1"/>
  <c r="H77" i="4"/>
  <c r="I77" i="4" s="1"/>
  <c r="F79" i="4"/>
  <c r="G79" i="4" s="1"/>
  <c r="H79" i="4"/>
  <c r="I79" i="4" s="1"/>
  <c r="F81" i="4"/>
  <c r="G81" i="4" s="1"/>
  <c r="H81" i="4"/>
  <c r="I81" i="4" s="1"/>
  <c r="F83" i="4"/>
  <c r="G83" i="4" s="1"/>
  <c r="H83" i="4"/>
  <c r="I83" i="4" s="1"/>
  <c r="F85" i="4"/>
  <c r="G85" i="4" s="1"/>
  <c r="H85" i="4"/>
  <c r="I85" i="4" s="1"/>
  <c r="F87" i="4"/>
  <c r="G87" i="4" s="1"/>
  <c r="H87" i="4"/>
  <c r="I87" i="4" s="1"/>
  <c r="F91" i="4"/>
  <c r="G91" i="4" s="1"/>
  <c r="H91" i="4"/>
  <c r="I91" i="4" s="1"/>
  <c r="F93" i="4"/>
  <c r="G93" i="4" s="1"/>
  <c r="H93" i="4"/>
  <c r="I93" i="4" s="1"/>
  <c r="F95" i="4"/>
  <c r="G95" i="4" s="1"/>
  <c r="H95" i="4"/>
  <c r="I95" i="4" s="1"/>
  <c r="F97" i="4"/>
  <c r="G97" i="4" s="1"/>
  <c r="H97" i="4"/>
  <c r="I97" i="4" s="1"/>
  <c r="F99" i="4"/>
  <c r="G99" i="4" s="1"/>
  <c r="H99" i="4"/>
  <c r="I99" i="4" s="1"/>
  <c r="F101" i="4"/>
  <c r="G101" i="4" s="1"/>
  <c r="H101" i="4"/>
  <c r="I101" i="4" s="1"/>
  <c r="F103" i="4"/>
  <c r="G103" i="4" s="1"/>
  <c r="H103" i="4"/>
  <c r="I103" i="4" s="1"/>
  <c r="F105" i="4"/>
  <c r="G105" i="4" s="1"/>
  <c r="H105" i="4"/>
  <c r="I105" i="4" s="1"/>
  <c r="F107" i="4"/>
  <c r="G107" i="4" s="1"/>
  <c r="H107" i="4"/>
  <c r="I107" i="4" s="1"/>
  <c r="F109" i="4"/>
  <c r="G109" i="4" s="1"/>
  <c r="H109" i="4"/>
  <c r="I109" i="4" s="1"/>
  <c r="F111" i="4"/>
  <c r="G111" i="4" s="1"/>
  <c r="H111" i="4"/>
  <c r="I111" i="4" s="1"/>
  <c r="F113" i="4"/>
  <c r="G113" i="4" s="1"/>
  <c r="H113" i="4"/>
  <c r="I113" i="4" s="1"/>
  <c r="F115" i="4"/>
  <c r="G115" i="4" s="1"/>
  <c r="H115" i="4"/>
  <c r="I115" i="4" s="1"/>
  <c r="F117" i="4"/>
  <c r="G117" i="4" s="1"/>
  <c r="H117" i="4"/>
  <c r="I117" i="4" s="1"/>
  <c r="F119" i="4"/>
  <c r="G119" i="4" s="1"/>
  <c r="H119" i="4"/>
  <c r="I119" i="4" s="1"/>
  <c r="F121" i="4"/>
  <c r="G121" i="4" s="1"/>
  <c r="H121" i="4"/>
  <c r="I121" i="4" s="1"/>
  <c r="F123" i="4"/>
  <c r="G123" i="4" s="1"/>
  <c r="H123" i="4"/>
  <c r="I123" i="4" s="1"/>
  <c r="F125" i="4"/>
  <c r="G125" i="4" s="1"/>
  <c r="H125" i="4"/>
  <c r="I125" i="4" s="1"/>
  <c r="F127" i="4"/>
  <c r="G127" i="4" s="1"/>
  <c r="H127" i="4"/>
  <c r="I127" i="4" s="1"/>
  <c r="F129" i="4"/>
  <c r="G129" i="4" s="1"/>
  <c r="H129" i="4"/>
  <c r="I129" i="4" s="1"/>
  <c r="F45" i="4"/>
  <c r="G45" i="4" s="1"/>
  <c r="F47" i="4"/>
  <c r="G47" i="4" s="1"/>
  <c r="F49" i="4"/>
  <c r="G49" i="4" s="1"/>
  <c r="F51" i="4"/>
  <c r="G51" i="4" s="1"/>
  <c r="F53" i="4"/>
  <c r="G53" i="4" s="1"/>
  <c r="F55" i="4"/>
  <c r="G55" i="4" s="1"/>
  <c r="F57" i="4"/>
  <c r="G57" i="4" s="1"/>
  <c r="F59" i="4"/>
  <c r="G59" i="4" s="1"/>
  <c r="F61" i="4"/>
  <c r="G61" i="4" s="1"/>
  <c r="F63" i="4"/>
  <c r="G63" i="4" s="1"/>
  <c r="F65" i="4"/>
  <c r="G65" i="4" s="1"/>
  <c r="F67" i="4"/>
  <c r="G67" i="4" s="1"/>
  <c r="F69" i="4"/>
  <c r="G69" i="4" s="1"/>
  <c r="L22" i="4" l="1"/>
  <c r="H22" i="4"/>
  <c r="I22" i="4" s="1"/>
  <c r="L30" i="4"/>
  <c r="H30" i="4"/>
  <c r="I30" i="4" s="1"/>
  <c r="L38" i="4"/>
  <c r="H38" i="4"/>
  <c r="I38" i="4" s="1"/>
  <c r="L46" i="4"/>
  <c r="H46" i="4"/>
  <c r="I46" i="4" s="1"/>
  <c r="L54" i="4"/>
  <c r="H54" i="4"/>
  <c r="I54" i="4" s="1"/>
  <c r="L62" i="4"/>
  <c r="H62" i="4"/>
  <c r="I62" i="4" s="1"/>
  <c r="F38" i="4"/>
  <c r="G38" i="4" s="1"/>
  <c r="F30" i="4"/>
  <c r="G30" i="4" s="1"/>
  <c r="F22" i="4"/>
  <c r="G22" i="4" s="1"/>
  <c r="C24" i="1"/>
  <c r="C26" i="1" s="1"/>
  <c r="L3" i="4"/>
  <c r="H3" i="4"/>
  <c r="I3" i="4" s="1"/>
  <c r="L7" i="4"/>
  <c r="H7" i="4"/>
  <c r="I7" i="4" s="1"/>
  <c r="L11" i="4"/>
  <c r="H11" i="4"/>
  <c r="I11" i="4" s="1"/>
  <c r="L15" i="4"/>
  <c r="H15" i="4"/>
  <c r="I15" i="4" s="1"/>
  <c r="L18" i="4"/>
  <c r="H18" i="4"/>
  <c r="I18" i="4" s="1"/>
  <c r="L28" i="4"/>
  <c r="H28" i="4"/>
  <c r="I28" i="4" s="1"/>
  <c r="L36" i="4"/>
  <c r="H36" i="4"/>
  <c r="I36" i="4" s="1"/>
  <c r="L44" i="4"/>
  <c r="H44" i="4"/>
  <c r="I44" i="4" s="1"/>
  <c r="L52" i="4"/>
  <c r="H52" i="4"/>
  <c r="I52" i="4" s="1"/>
  <c r="L60" i="4"/>
  <c r="H60" i="4"/>
  <c r="I60" i="4" s="1"/>
  <c r="H2" i="4"/>
  <c r="I2" i="4" s="1"/>
  <c r="L4" i="4"/>
  <c r="H4" i="4"/>
  <c r="I4" i="4" s="1"/>
  <c r="H6" i="4"/>
  <c r="I6" i="4" s="1"/>
  <c r="L8" i="4"/>
  <c r="H8" i="4"/>
  <c r="I8" i="4" s="1"/>
  <c r="H10" i="4"/>
  <c r="I10" i="4" s="1"/>
  <c r="L12" i="4"/>
  <c r="H12" i="4"/>
  <c r="I12" i="4" s="1"/>
  <c r="H14" i="4"/>
  <c r="I14" i="4" s="1"/>
  <c r="L16" i="4"/>
  <c r="H16" i="4"/>
  <c r="I16" i="4" s="1"/>
  <c r="L20" i="4"/>
  <c r="H20" i="4"/>
  <c r="I20" i="4" s="1"/>
  <c r="L26" i="4"/>
  <c r="H26" i="4"/>
  <c r="I26" i="4" s="1"/>
  <c r="L34" i="4"/>
  <c r="H34" i="4"/>
  <c r="I34" i="4" s="1"/>
  <c r="L42" i="4"/>
  <c r="H42" i="4"/>
  <c r="I42" i="4" s="1"/>
  <c r="L50" i="4"/>
  <c r="H50" i="4"/>
  <c r="I50" i="4" s="1"/>
  <c r="L58" i="4"/>
  <c r="H58" i="4"/>
  <c r="I58" i="4" s="1"/>
  <c r="L24" i="4"/>
  <c r="H24" i="4"/>
  <c r="I24" i="4" s="1"/>
  <c r="L32" i="4"/>
  <c r="H32" i="4"/>
  <c r="I32" i="4" s="1"/>
  <c r="L40" i="4"/>
  <c r="H40" i="4"/>
  <c r="I40" i="4" s="1"/>
  <c r="L48" i="4"/>
  <c r="H48" i="4"/>
  <c r="I48" i="4" s="1"/>
  <c r="L56" i="4"/>
  <c r="H56" i="4"/>
  <c r="I56" i="4" s="1"/>
  <c r="L23" i="4"/>
  <c r="H23" i="4"/>
  <c r="I23" i="4" s="1"/>
  <c r="L25" i="4"/>
  <c r="H25" i="4"/>
  <c r="I25" i="4" s="1"/>
  <c r="L27" i="4"/>
  <c r="H27" i="4"/>
  <c r="I27" i="4" s="1"/>
  <c r="L29" i="4"/>
  <c r="H29" i="4"/>
  <c r="I29" i="4" s="1"/>
  <c r="L31" i="4"/>
  <c r="H31" i="4"/>
  <c r="I31" i="4" s="1"/>
  <c r="L33" i="4"/>
  <c r="H33" i="4"/>
  <c r="I33" i="4" s="1"/>
  <c r="L35" i="4"/>
  <c r="H35" i="4"/>
  <c r="I35" i="4" s="1"/>
  <c r="L37" i="4"/>
  <c r="H37" i="4"/>
  <c r="I37" i="4" s="1"/>
  <c r="L39" i="4"/>
  <c r="H39" i="4"/>
  <c r="I39" i="4" s="1"/>
  <c r="L41" i="4"/>
  <c r="H41" i="4"/>
  <c r="I41" i="4" s="1"/>
  <c r="L43" i="4"/>
  <c r="H43" i="4"/>
  <c r="I43" i="4" s="1"/>
  <c r="L45" i="4"/>
  <c r="H45" i="4"/>
  <c r="I45" i="4" s="1"/>
  <c r="L47" i="4"/>
  <c r="H47" i="4"/>
  <c r="I47" i="4" s="1"/>
  <c r="L49" i="4"/>
  <c r="H49" i="4"/>
  <c r="I49" i="4" s="1"/>
  <c r="L51" i="4"/>
  <c r="H51" i="4"/>
  <c r="I51" i="4" s="1"/>
  <c r="L53" i="4"/>
  <c r="H53" i="4"/>
  <c r="I53" i="4" s="1"/>
  <c r="L55" i="4"/>
  <c r="H55" i="4"/>
  <c r="I55" i="4" s="1"/>
  <c r="L57" i="4"/>
  <c r="H57" i="4"/>
  <c r="I57" i="4" s="1"/>
  <c r="L59" i="4"/>
  <c r="H59" i="4"/>
  <c r="I59" i="4" s="1"/>
  <c r="L61" i="4"/>
  <c r="H61" i="4"/>
  <c r="I61" i="4" s="1"/>
  <c r="L63" i="4"/>
  <c r="H63" i="4"/>
  <c r="I63" i="4" s="1"/>
  <c r="L65" i="4"/>
  <c r="H65" i="4"/>
  <c r="I65" i="4" s="1"/>
  <c r="L67" i="4"/>
  <c r="H67" i="4"/>
  <c r="I67" i="4" s="1"/>
  <c r="L69" i="4"/>
  <c r="H69" i="4"/>
  <c r="I69" i="4" s="1"/>
  <c r="F86" i="4"/>
  <c r="G86" i="4" s="1"/>
  <c r="F82" i="4"/>
  <c r="G82" i="4" s="1"/>
  <c r="F78" i="4"/>
  <c r="G78" i="4" s="1"/>
  <c r="F74" i="4"/>
  <c r="G74" i="4" s="1"/>
  <c r="H21" i="4"/>
  <c r="I21" i="4" s="1"/>
  <c r="H64" i="4"/>
  <c r="I64" i="4" s="1"/>
  <c r="H66" i="4"/>
  <c r="I66" i="4" s="1"/>
  <c r="H68" i="4"/>
  <c r="I68" i="4" s="1"/>
  <c r="H70" i="4"/>
  <c r="I70" i="4" s="1"/>
  <c r="L89" i="4"/>
  <c r="H89" i="4"/>
  <c r="I89" i="4" s="1"/>
  <c r="G24" i="1"/>
  <c r="G26" i="1" s="1"/>
  <c r="K24" i="1"/>
  <c r="K26" i="1" s="1"/>
  <c r="O24" i="1" l="1"/>
</calcChain>
</file>

<file path=xl/comments1.xml><?xml version="1.0" encoding="utf-8"?>
<comments xmlns="http://schemas.openxmlformats.org/spreadsheetml/2006/main">
  <authors>
    <author>EPSON</author>
  </authors>
  <commentList>
    <comment ref="N2" authorId="0" shapeId="0">
      <text>
        <r>
          <rPr>
            <sz val="10"/>
            <color indexed="39"/>
            <rFont val="Arial"/>
            <family val="2"/>
          </rPr>
          <t>Please input reference values such as 1000 ms., 32768 Hz, etc.</t>
        </r>
      </text>
    </comment>
    <comment ref="N4" authorId="0" shapeId="0">
      <text>
        <r>
          <rPr>
            <sz val="10"/>
            <color indexed="39"/>
            <rFont val="Arial"/>
            <family val="2"/>
          </rPr>
          <t>Please input a measured value of 32767 Hz, 998 ms, etc.
But, use same unit of reference value.</t>
        </r>
        <r>
          <rPr>
            <sz val="12"/>
            <color indexed="39"/>
            <rFont val="Arial"/>
            <family val="2"/>
          </rPr>
          <t xml:space="preserve">
</t>
        </r>
      </text>
    </comment>
    <comment ref="N8" authorId="0" shapeId="0">
      <text>
        <r>
          <rPr>
            <sz val="10"/>
            <color indexed="39"/>
            <rFont val="Arial"/>
            <family val="2"/>
          </rPr>
          <t>A value displayed in an upper cell is a calculated value. 
(Recommended value)
Please input the value that is most suitable for a system.
An input range is +192.15 from -195.2</t>
        </r>
      </text>
    </comment>
    <comment ref="N10" authorId="0" shapeId="0">
      <text>
        <r>
          <rPr>
            <sz val="10"/>
            <color indexed="39"/>
            <rFont val="Arial"/>
            <family val="2"/>
          </rPr>
          <t>Usually, please input 24.
High resolution compensation is possible by combination of offset value and a Digital offset working time.
But control by software is needed for adjusting working time of Digital offset.
It can input from 1 to 24.</t>
        </r>
        <r>
          <rPr>
            <sz val="12"/>
            <color indexed="39"/>
            <rFont val="Arial"/>
            <family val="2"/>
          </rPr>
          <t xml:space="preserve">
</t>
        </r>
      </text>
    </comment>
    <comment ref="B24" authorId="0" shapeId="0">
      <text>
        <r>
          <rPr>
            <sz val="12"/>
            <color indexed="39"/>
            <rFont val="Arial"/>
            <family val="2"/>
          </rPr>
          <t>Real compensation value by Digital offset.</t>
        </r>
      </text>
    </comment>
    <comment ref="F24" authorId="0" shapeId="0">
      <text>
        <r>
          <rPr>
            <sz val="12"/>
            <color indexed="39"/>
            <rFont val="Arial"/>
            <family val="2"/>
          </rPr>
          <t>Real compensation value by Digital offset.</t>
        </r>
      </text>
    </comment>
    <comment ref="J24" authorId="0" shapeId="0">
      <text>
        <r>
          <rPr>
            <sz val="12"/>
            <color indexed="39"/>
            <rFont val="Arial"/>
            <family val="2"/>
          </rPr>
          <t>Real compensation value by Digital offset.</t>
        </r>
      </text>
    </comment>
    <comment ref="B26" authorId="0" shapeId="0">
      <text>
        <r>
          <rPr>
            <sz val="12"/>
            <color indexed="39"/>
            <rFont val="Arial"/>
            <family val="2"/>
          </rPr>
          <t>This is a difference with the compensation  value that you input in STEP3.</t>
        </r>
      </text>
    </comment>
    <comment ref="F26" authorId="0" shapeId="0">
      <text>
        <r>
          <rPr>
            <sz val="12"/>
            <color indexed="39"/>
            <rFont val="Arial"/>
            <family val="2"/>
          </rPr>
          <t>This is a difference with the compensation  value that you input in STEP3.</t>
        </r>
      </text>
    </comment>
    <comment ref="J26" authorId="0" shapeId="0">
      <text>
        <r>
          <rPr>
            <sz val="12"/>
            <color indexed="39"/>
            <rFont val="Arial"/>
            <family val="2"/>
          </rPr>
          <t>This is a difference with the compensation  value that you input in STEP3.</t>
        </r>
      </text>
    </comment>
  </commentList>
</comments>
</file>

<file path=xl/sharedStrings.xml><?xml version="1.0" encoding="utf-8"?>
<sst xmlns="http://schemas.openxmlformats.org/spreadsheetml/2006/main" count="67" uniqueCount="51">
  <si>
    <t>DEC</t>
    <phoneticPr fontId="1"/>
  </si>
  <si>
    <t>HEX</t>
    <phoneticPr fontId="1"/>
  </si>
  <si>
    <t>BIN</t>
    <phoneticPr fontId="1"/>
  </si>
  <si>
    <t>VALUE</t>
    <phoneticPr fontId="1"/>
  </si>
  <si>
    <t>PPM</t>
    <phoneticPr fontId="1"/>
  </si>
  <si>
    <t>RX-8035</t>
    <phoneticPr fontId="1"/>
  </si>
  <si>
    <t>RX-4035</t>
    <phoneticPr fontId="1"/>
  </si>
  <si>
    <t>RX-8025</t>
    <phoneticPr fontId="1"/>
  </si>
  <si>
    <t>RX-4045</t>
    <phoneticPr fontId="1"/>
  </si>
  <si>
    <t>EPSON</t>
    <phoneticPr fontId="1"/>
  </si>
  <si>
    <t>Address 0</t>
    <phoneticPr fontId="1"/>
  </si>
  <si>
    <t>Address 1</t>
    <phoneticPr fontId="1"/>
  </si>
  <si>
    <t>RTC-7301
(BANK2)</t>
    <phoneticPr fontId="1"/>
  </si>
  <si>
    <t>DTE+hex</t>
    <phoneticPr fontId="1"/>
  </si>
  <si>
    <t>RX6110</t>
    <phoneticPr fontId="1"/>
  </si>
  <si>
    <t>RCH</t>
    <phoneticPr fontId="1"/>
  </si>
  <si>
    <t>Model</t>
    <phoneticPr fontId="1"/>
  </si>
  <si>
    <t>Model</t>
    <phoneticPr fontId="1"/>
  </si>
  <si>
    <t>Model</t>
    <phoneticPr fontId="1"/>
  </si>
  <si>
    <t>Error</t>
    <phoneticPr fontId="1"/>
  </si>
  <si>
    <t>Hour / 24Hour</t>
    <phoneticPr fontId="1"/>
  </si>
  <si>
    <r>
      <rPr>
        <sz val="12"/>
        <color rgb="FF0000FF"/>
        <rFont val="Arial"/>
        <family val="2"/>
      </rPr>
      <t>STEP-1</t>
    </r>
    <r>
      <rPr>
        <sz val="12"/>
        <color indexed="8"/>
        <rFont val="Arial"/>
        <family val="2"/>
      </rPr>
      <t xml:space="preserve"> : Input reference value</t>
    </r>
    <phoneticPr fontId="1"/>
  </si>
  <si>
    <r>
      <rPr>
        <b/>
        <sz val="12"/>
        <color theme="3" tint="-0.249977111117893"/>
        <rFont val="ＭＳ Ｐゴシック"/>
        <family val="3"/>
        <charset val="128"/>
      </rPr>
      <t>透愛莉</t>
    </r>
    <rPh sb="0" eb="1">
      <t>トオル</t>
    </rPh>
    <rPh sb="1" eb="2">
      <t>アイ</t>
    </rPh>
    <phoneticPr fontId="1"/>
  </si>
  <si>
    <r>
      <t>10</t>
    </r>
    <r>
      <rPr>
        <vertAlign val="superscript"/>
        <sz val="12"/>
        <color theme="1"/>
        <rFont val="Arial"/>
        <family val="2"/>
      </rPr>
      <t>-6</t>
    </r>
    <phoneticPr fontId="1"/>
  </si>
  <si>
    <t>Current error per 30days.
At 25 °C</t>
    <phoneticPr fontId="1"/>
  </si>
  <si>
    <r>
      <t xml:space="preserve">kHz, Hz 
ms, </t>
    </r>
    <r>
      <rPr>
        <sz val="12"/>
        <color indexed="8"/>
        <rFont val="Arial"/>
        <family val="2"/>
      </rPr>
      <t>μs, etc.</t>
    </r>
    <phoneticPr fontId="1"/>
  </si>
  <si>
    <t>Address 0</t>
  </si>
  <si>
    <t>Address 7</t>
  </si>
  <si>
    <t>Address 1</t>
  </si>
  <si>
    <t>Corrected error per 30days.
At 25 °C</t>
    <phoneticPr fontId="1"/>
  </si>
  <si>
    <t>Unit</t>
    <phoneticPr fontId="1"/>
  </si>
  <si>
    <t>s</t>
    <phoneticPr fontId="1"/>
  </si>
  <si>
    <t>Unit</t>
    <phoneticPr fontId="1"/>
  </si>
  <si>
    <t>s</t>
    <phoneticPr fontId="1"/>
  </si>
  <si>
    <r>
      <t>10</t>
    </r>
    <r>
      <rPr>
        <vertAlign val="superscript"/>
        <sz val="16"/>
        <color theme="1"/>
        <rFont val="Arial"/>
        <family val="2"/>
      </rPr>
      <t>-6</t>
    </r>
    <phoneticPr fontId="1"/>
  </si>
  <si>
    <r>
      <t>10</t>
    </r>
    <r>
      <rPr>
        <vertAlign val="superscript"/>
        <sz val="16"/>
        <color theme="1"/>
        <rFont val="Arial"/>
        <family val="2"/>
      </rPr>
      <t>-6</t>
    </r>
    <phoneticPr fontId="1"/>
  </si>
  <si>
    <r>
      <t>10</t>
    </r>
    <r>
      <rPr>
        <vertAlign val="superscript"/>
        <sz val="16"/>
        <color theme="1"/>
        <rFont val="Arial"/>
        <family val="2"/>
      </rPr>
      <t>-6</t>
    </r>
    <phoneticPr fontId="1"/>
  </si>
  <si>
    <r>
      <t>10</t>
    </r>
    <r>
      <rPr>
        <vertAlign val="superscript"/>
        <sz val="16"/>
        <color theme="1"/>
        <rFont val="Arial"/>
        <family val="2"/>
      </rPr>
      <t>-6</t>
    </r>
    <phoneticPr fontId="1"/>
  </si>
  <si>
    <r>
      <t>10</t>
    </r>
    <r>
      <rPr>
        <vertAlign val="superscript"/>
        <sz val="16"/>
        <color theme="1"/>
        <rFont val="Arial"/>
        <family val="2"/>
      </rPr>
      <t>-6</t>
    </r>
    <phoneticPr fontId="1"/>
  </si>
  <si>
    <r>
      <t>10</t>
    </r>
    <r>
      <rPr>
        <vertAlign val="superscript"/>
        <sz val="16"/>
        <color theme="1"/>
        <rFont val="Arial"/>
        <family val="2"/>
      </rPr>
      <t>-6</t>
    </r>
    <phoneticPr fontId="1"/>
  </si>
  <si>
    <r>
      <t>I</t>
    </r>
    <r>
      <rPr>
        <vertAlign val="superscript"/>
        <sz val="12"/>
        <color theme="1"/>
        <rFont val="Arial"/>
        <family val="2"/>
      </rPr>
      <t>2</t>
    </r>
    <r>
      <rPr>
        <sz val="12"/>
        <color theme="1"/>
        <rFont val="Arial"/>
        <family val="2"/>
      </rPr>
      <t>C : Address 30h
SPI:Address0 of BANK3</t>
    </r>
    <phoneticPr fontId="1"/>
  </si>
  <si>
    <t>The Digital offset data which are set to RTC</t>
    <phoneticPr fontId="1"/>
  </si>
  <si>
    <t>Digital offset
data</t>
    <phoneticPr fontId="1"/>
  </si>
  <si>
    <t>Digital offset
data</t>
    <phoneticPr fontId="1"/>
  </si>
  <si>
    <t>Digital
offset
data</t>
    <phoneticPr fontId="1"/>
  </si>
  <si>
    <t>It is necessary compensation value.</t>
    <phoneticPr fontId="1"/>
  </si>
  <si>
    <r>
      <rPr>
        <sz val="12"/>
        <color rgb="FF0000FF"/>
        <rFont val="Arial"/>
        <family val="2"/>
      </rPr>
      <t xml:space="preserve">STEP-2 </t>
    </r>
    <r>
      <rPr>
        <sz val="12"/>
        <color indexed="8"/>
        <rFont val="Arial"/>
        <family val="2"/>
      </rPr>
      <t>: Input a measured value by the same unit.</t>
    </r>
    <phoneticPr fontId="1"/>
  </si>
  <si>
    <r>
      <rPr>
        <sz val="12"/>
        <color rgb="FF0000FF"/>
        <rFont val="Arial"/>
        <family val="2"/>
      </rPr>
      <t>STEP-3</t>
    </r>
    <r>
      <rPr>
        <sz val="12"/>
        <color indexed="10"/>
        <rFont val="Arial"/>
        <family val="2"/>
      </rPr>
      <t xml:space="preserve"> </t>
    </r>
    <r>
      <rPr>
        <sz val="12"/>
        <color indexed="8"/>
        <rFont val="Arial"/>
        <family val="2"/>
      </rPr>
      <t>: Input compensation value to hope for.</t>
    </r>
    <phoneticPr fontId="1"/>
  </si>
  <si>
    <t xml:space="preserve">compensation </t>
  </si>
  <si>
    <r>
      <rPr>
        <sz val="12"/>
        <color rgb="FF0000FF"/>
        <rFont val="Arial"/>
        <family val="2"/>
      </rPr>
      <t>STEP-4</t>
    </r>
    <r>
      <rPr>
        <sz val="12"/>
        <color indexed="8"/>
        <rFont val="Arial"/>
        <family val="2"/>
      </rPr>
      <t xml:space="preserve"> : Input working time of Digital offset per 24hours.</t>
    </r>
    <phoneticPr fontId="1"/>
  </si>
  <si>
    <r>
      <rPr>
        <b/>
        <sz val="12"/>
        <color indexed="8"/>
        <rFont val="Arial"/>
        <family val="2"/>
      </rPr>
      <t xml:space="preserve">
</t>
    </r>
    <r>
      <rPr>
        <sz val="16"/>
        <color theme="1"/>
        <rFont val="Arial"/>
        <family val="2"/>
      </rPr>
      <t>Real Time Clock Module   Digital offset Calculator</t>
    </r>
    <r>
      <rPr>
        <sz val="12"/>
        <color indexed="8"/>
        <rFont val="Arial"/>
        <family val="2"/>
      </rPr>
      <t xml:space="preserve">
Please input a value of STEP1 to STEP4 into a cell of yellow.
A set point every each RTC model is displayed below.
A clock error after digital offset results is displayed in the right side.
Rev.1        Copyright ©2020 Seiko Epson Corp. All right reserved.</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</si>
</sst>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0_ "/>
    <numFmt numFmtId="178" formatCode="0_ "/>
    <numFmt numFmtId="179" formatCode="&quot;+&quot;\ 0.0;&quot;-&quot;\ 0.0;&quot;±&quot;0.0\ "/>
    <numFmt numFmtId="180" formatCode="0.0_ "/>
  </numFmts>
  <fonts count="20" x14ac:knownFonts="1">
    <font>
      <sz val="11"/>
      <color theme="1"/>
      <name val="ＭＳ ゴシック"/>
      <family val="3"/>
      <charset val="128"/>
      <scheme val="minor"/>
    </font>
    <font>
      <sz val="6"/>
      <name val="ＭＳ ゴシック"/>
      <family val="3"/>
      <charset val="128"/>
    </font>
    <font>
      <sz val="12"/>
      <color indexed="8"/>
      <name val="Arial"/>
      <family val="2"/>
    </font>
    <font>
      <b/>
      <sz val="12"/>
      <color indexed="8"/>
      <name val="Arial"/>
      <family val="2"/>
    </font>
    <font>
      <sz val="12"/>
      <color theme="1"/>
      <name val="Arial"/>
      <family val="2"/>
    </font>
    <font>
      <sz val="16"/>
      <color theme="1"/>
      <name val="Arial"/>
      <family val="2"/>
    </font>
    <font>
      <b/>
      <sz val="12"/>
      <color theme="1"/>
      <name val="Arial"/>
      <family val="2"/>
    </font>
    <font>
      <sz val="12"/>
      <color indexed="10"/>
      <name val="Arial"/>
      <family val="2"/>
    </font>
    <font>
      <sz val="12"/>
      <color rgb="FFFF0000"/>
      <name val="Arial"/>
      <family val="2"/>
    </font>
    <font>
      <sz val="12"/>
      <color rgb="FF0000FF"/>
      <name val="Arial"/>
      <family val="2"/>
    </font>
    <font>
      <b/>
      <sz val="12"/>
      <color rgb="FFFF0000"/>
      <name val="Arial"/>
      <family val="2"/>
    </font>
    <font>
      <b/>
      <sz val="12"/>
      <color theme="4" tint="0.59999389629810485"/>
      <name val="Arial"/>
      <family val="2"/>
    </font>
    <font>
      <b/>
      <sz val="12"/>
      <color theme="3" tint="-0.249977111117893"/>
      <name val="Arial"/>
      <family val="2"/>
    </font>
    <font>
      <b/>
      <sz val="12"/>
      <color theme="3" tint="-0.249977111117893"/>
      <name val="ＭＳ Ｐゴシック"/>
      <family val="3"/>
      <charset val="128"/>
    </font>
    <font>
      <sz val="12"/>
      <color theme="4" tint="0.59999389629810485"/>
      <name val="Arial"/>
      <family val="2"/>
    </font>
    <font>
      <vertAlign val="superscript"/>
      <sz val="12"/>
      <color theme="1"/>
      <name val="Arial"/>
      <family val="2"/>
    </font>
    <font>
      <sz val="11"/>
      <color theme="9" tint="0.79998168889431442"/>
      <name val="ＭＳ ゴシック"/>
      <family val="3"/>
      <charset val="128"/>
      <scheme val="minor"/>
    </font>
    <font>
      <vertAlign val="superscript"/>
      <sz val="16"/>
      <color theme="1"/>
      <name val="Arial"/>
      <family val="2"/>
    </font>
    <font>
      <sz val="10"/>
      <color indexed="39"/>
      <name val="Arial"/>
      <family val="2"/>
    </font>
    <font>
      <sz val="12"/>
      <color indexed="39"/>
      <name val="Arial"/>
      <family val="2"/>
    </font>
  </fonts>
  <fills count="7">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bottom style="thick">
        <color rgb="FF00B0F0"/>
      </bottom>
      <diagonal/>
    </border>
    <border>
      <left style="medium">
        <color theme="5" tint="0.59999389629810485"/>
      </left>
      <right/>
      <top/>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medium">
        <color theme="1"/>
      </left>
      <right style="medium">
        <color theme="1"/>
      </right>
      <top style="medium">
        <color theme="1"/>
      </top>
      <bottom style="medium">
        <color theme="1"/>
      </bottom>
      <diagonal/>
    </border>
    <border>
      <left style="thick">
        <color rgb="FF00B0F0"/>
      </left>
      <right/>
      <top style="thick">
        <color rgb="FF00B0F0"/>
      </top>
      <bottom/>
      <diagonal/>
    </border>
    <border>
      <left/>
      <right/>
      <top style="thick">
        <color rgb="FF00B0F0"/>
      </top>
      <bottom/>
      <diagonal/>
    </border>
    <border>
      <left style="medium">
        <color theme="1"/>
      </left>
      <right style="medium">
        <color theme="1"/>
      </right>
      <top style="thick">
        <color rgb="FF00B0F0"/>
      </top>
      <bottom style="medium">
        <color theme="1"/>
      </bottom>
      <diagonal/>
    </border>
    <border>
      <left style="medium">
        <color theme="1"/>
      </left>
      <right style="thick">
        <color rgb="FF00B0F0"/>
      </right>
      <top style="thick">
        <color rgb="FF00B0F0"/>
      </top>
      <bottom style="medium">
        <color theme="1"/>
      </bottom>
      <diagonal/>
    </border>
    <border>
      <left style="thick">
        <color rgb="FF00B0F0"/>
      </left>
      <right/>
      <top/>
      <bottom style="thin">
        <color indexed="64"/>
      </bottom>
      <diagonal/>
    </border>
    <border>
      <left style="medium">
        <color theme="1"/>
      </left>
      <right style="thick">
        <color rgb="FF00B0F0"/>
      </right>
      <top style="medium">
        <color theme="1"/>
      </top>
      <bottom style="medium">
        <color theme="1"/>
      </bottom>
      <diagonal/>
    </border>
    <border>
      <left style="thick">
        <color rgb="FF00B0F0"/>
      </left>
      <right/>
      <top style="thin">
        <color indexed="64"/>
      </top>
      <bottom/>
      <diagonal/>
    </border>
    <border>
      <left style="thick">
        <color rgb="FF00B0F0"/>
      </left>
      <right/>
      <top/>
      <bottom style="thick">
        <color rgb="FF00B0F0"/>
      </bottom>
      <diagonal/>
    </border>
    <border>
      <left style="medium">
        <color theme="1"/>
      </left>
      <right style="medium">
        <color theme="1"/>
      </right>
      <top style="medium">
        <color theme="1"/>
      </top>
      <bottom style="thick">
        <color rgb="FF00B0F0"/>
      </bottom>
      <diagonal/>
    </border>
    <border>
      <left style="medium">
        <color theme="1"/>
      </left>
      <right style="thick">
        <color rgb="FF00B0F0"/>
      </right>
      <top style="medium">
        <color theme="1"/>
      </top>
      <bottom style="thick">
        <color rgb="FF00B0F0"/>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s>
  <cellStyleXfs count="1">
    <xf numFmtId="0" fontId="0" fillId="0" borderId="0">
      <alignment vertical="center"/>
    </xf>
  </cellStyleXfs>
  <cellXfs count="106">
    <xf numFmtId="0" fontId="0" fillId="0" borderId="0" xfId="0">
      <alignment vertical="center"/>
    </xf>
    <xf numFmtId="0" fontId="4" fillId="2" borderId="0" xfId="0" applyFont="1" applyFill="1" applyBorder="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right" vertical="center"/>
    </xf>
    <xf numFmtId="176" fontId="4" fillId="2" borderId="0" xfId="0" applyNumberFormat="1" applyFont="1" applyFill="1" applyBorder="1" applyAlignment="1">
      <alignment horizontal="right" vertical="center"/>
    </xf>
    <xf numFmtId="177" fontId="4" fillId="2" borderId="0"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179" fontId="8" fillId="2" borderId="0"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11" fillId="2" borderId="0" xfId="0" applyFont="1" applyFill="1" applyBorder="1" applyAlignment="1">
      <alignment vertical="center" wrapText="1"/>
    </xf>
    <xf numFmtId="0" fontId="12" fillId="2" borderId="0" xfId="0" applyFont="1" applyFill="1" applyBorder="1" applyAlignment="1">
      <alignment vertical="center" wrapText="1"/>
    </xf>
    <xf numFmtId="0" fontId="14" fillId="2" borderId="0" xfId="0" applyFont="1" applyFill="1" applyBorder="1">
      <alignment vertical="center"/>
    </xf>
    <xf numFmtId="0" fontId="6" fillId="2" borderId="0" xfId="0" applyFont="1" applyFill="1" applyBorder="1" applyAlignment="1">
      <alignment horizontal="center" vertical="center"/>
    </xf>
    <xf numFmtId="0" fontId="11" fillId="2" borderId="0" xfId="0" applyFont="1" applyFill="1" applyBorder="1" applyAlignment="1">
      <alignment vertical="center"/>
    </xf>
    <xf numFmtId="0" fontId="6" fillId="2" borderId="0" xfId="0" applyFont="1" applyFill="1" applyBorder="1">
      <alignment vertical="center"/>
    </xf>
    <xf numFmtId="0" fontId="14" fillId="2" borderId="0" xfId="0" applyFont="1" applyFill="1" applyBorder="1" applyAlignment="1">
      <alignment vertical="center" wrapText="1"/>
    </xf>
    <xf numFmtId="0" fontId="14" fillId="2" borderId="0" xfId="0" applyFont="1" applyFill="1" applyBorder="1" applyAlignment="1">
      <alignment vertical="center"/>
    </xf>
    <xf numFmtId="0" fontId="14" fillId="2" borderId="0" xfId="0" applyFont="1" applyFill="1" applyBorder="1" applyProtection="1">
      <alignment vertical="center"/>
      <protection locked="0"/>
    </xf>
    <xf numFmtId="0" fontId="16" fillId="6" borderId="0" xfId="0" applyFont="1" applyFill="1">
      <alignment vertical="center"/>
    </xf>
    <xf numFmtId="0" fontId="16" fillId="6" borderId="0" xfId="0" applyFont="1" applyFill="1" applyAlignment="1">
      <alignment horizontal="center" vertical="center"/>
    </xf>
    <xf numFmtId="0" fontId="16" fillId="6" borderId="0" xfId="0" applyFont="1" applyFill="1" applyAlignment="1">
      <alignment horizontal="right" vertical="center"/>
    </xf>
    <xf numFmtId="176" fontId="16" fillId="6" borderId="4" xfId="0" applyNumberFormat="1" applyFont="1" applyFill="1" applyBorder="1" applyAlignment="1">
      <alignment horizontal="right" vertical="center"/>
    </xf>
    <xf numFmtId="176" fontId="16" fillId="6" borderId="0" xfId="0" applyNumberFormat="1" applyFont="1" applyFill="1" applyBorder="1" applyAlignment="1">
      <alignment horizontal="right" vertical="center"/>
    </xf>
    <xf numFmtId="177" fontId="16" fillId="6" borderId="0" xfId="0" applyNumberFormat="1" applyFont="1" applyFill="1" applyAlignment="1">
      <alignment horizontal="center" vertical="center"/>
    </xf>
    <xf numFmtId="0" fontId="16" fillId="6" borderId="1" xfId="0" applyFont="1" applyFill="1" applyBorder="1">
      <alignment vertical="center"/>
    </xf>
    <xf numFmtId="0" fontId="16" fillId="6" borderId="1" xfId="0" applyFont="1" applyFill="1" applyBorder="1" applyAlignment="1">
      <alignment horizontal="center" vertical="center"/>
    </xf>
    <xf numFmtId="0" fontId="16" fillId="6" borderId="1" xfId="0" applyFont="1" applyFill="1" applyBorder="1" applyAlignment="1">
      <alignment horizontal="right" vertical="center"/>
    </xf>
    <xf numFmtId="176" fontId="16" fillId="6" borderId="1" xfId="0" applyNumberFormat="1" applyFont="1" applyFill="1" applyBorder="1" applyAlignment="1">
      <alignment horizontal="right" vertical="center"/>
    </xf>
    <xf numFmtId="0" fontId="16" fillId="6" borderId="3" xfId="0" applyFont="1" applyFill="1" applyBorder="1" applyAlignment="1">
      <alignment horizontal="center" vertical="center"/>
    </xf>
    <xf numFmtId="176" fontId="16" fillId="6" borderId="2" xfId="0" applyNumberFormat="1" applyFont="1" applyFill="1" applyBorder="1" applyAlignment="1">
      <alignment horizontal="right" vertical="center"/>
    </xf>
    <xf numFmtId="177" fontId="16" fillId="6" borderId="1" xfId="0" applyNumberFormat="1" applyFont="1" applyFill="1" applyBorder="1" applyAlignment="1">
      <alignment horizontal="center" vertical="center"/>
    </xf>
    <xf numFmtId="0" fontId="16" fillId="6" borderId="1" xfId="0" applyNumberFormat="1" applyFont="1" applyFill="1" applyBorder="1" applyAlignment="1">
      <alignment horizontal="center" vertical="center"/>
    </xf>
    <xf numFmtId="0" fontId="16" fillId="6" borderId="2" xfId="0" applyFont="1" applyFill="1" applyBorder="1">
      <alignment vertical="center"/>
    </xf>
    <xf numFmtId="176" fontId="16" fillId="6" borderId="0" xfId="0" applyNumberFormat="1" applyFont="1" applyFill="1" applyAlignment="1">
      <alignment horizontal="right" vertical="center"/>
    </xf>
    <xf numFmtId="0" fontId="16" fillId="6" borderId="0" xfId="0" applyFont="1" applyFill="1" applyBorder="1">
      <alignment vertical="center"/>
    </xf>
    <xf numFmtId="0" fontId="5" fillId="2" borderId="0" xfId="0" applyFont="1" applyFill="1" applyBorder="1">
      <alignment vertical="center"/>
    </xf>
    <xf numFmtId="0" fontId="4" fillId="3" borderId="17" xfId="0" applyFont="1" applyFill="1" applyBorder="1" applyAlignment="1">
      <alignment horizontal="center" vertical="center"/>
    </xf>
    <xf numFmtId="176" fontId="4" fillId="0" borderId="17" xfId="0" applyNumberFormat="1" applyFont="1" applyFill="1" applyBorder="1" applyAlignment="1">
      <alignment horizontal="center" vertical="center"/>
    </xf>
    <xf numFmtId="0" fontId="4" fillId="0" borderId="17" xfId="0" applyFont="1" applyBorder="1" applyAlignment="1">
      <alignment horizontal="center" vertical="center"/>
    </xf>
    <xf numFmtId="176" fontId="4" fillId="3" borderId="28" xfId="0" applyNumberFormat="1" applyFont="1" applyFill="1" applyBorder="1" applyAlignment="1">
      <alignment horizontal="center" vertical="center"/>
    </xf>
    <xf numFmtId="0" fontId="4" fillId="3" borderId="28"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8" xfId="0" quotePrefix="1" applyNumberFormat="1" applyFont="1" applyFill="1" applyBorder="1" applyAlignment="1">
      <alignment horizontal="center" vertical="center"/>
    </xf>
    <xf numFmtId="0" fontId="4" fillId="3" borderId="29" xfId="0" applyFont="1" applyFill="1" applyBorder="1" applyAlignment="1">
      <alignment horizontal="center" vertical="center"/>
    </xf>
    <xf numFmtId="0" fontId="4" fillId="0" borderId="2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right" vertical="center"/>
    </xf>
    <xf numFmtId="176" fontId="4" fillId="2" borderId="4" xfId="0" applyNumberFormat="1" applyFont="1" applyFill="1" applyBorder="1" applyAlignment="1">
      <alignment horizontal="right" vertical="center"/>
    </xf>
    <xf numFmtId="0" fontId="4" fillId="2" borderId="4" xfId="0" applyFont="1" applyFill="1" applyBorder="1">
      <alignment vertical="center"/>
    </xf>
    <xf numFmtId="176" fontId="4" fillId="3" borderId="4" xfId="0" applyNumberFormat="1" applyFont="1" applyFill="1" applyBorder="1" applyAlignment="1">
      <alignment horizontal="center" vertical="center"/>
    </xf>
    <xf numFmtId="0" fontId="4" fillId="3" borderId="4" xfId="0" applyFont="1" applyFill="1" applyBorder="1" applyAlignment="1">
      <alignment horizontal="center" vertical="center"/>
    </xf>
    <xf numFmtId="176" fontId="4" fillId="0" borderId="4" xfId="0" applyNumberFormat="1" applyFont="1" applyFill="1" applyBorder="1" applyAlignment="1">
      <alignment horizontal="center" vertical="center"/>
    </xf>
    <xf numFmtId="0" fontId="5" fillId="0" borderId="4" xfId="0" quotePrefix="1" applyNumberFormat="1" applyFont="1" applyFill="1" applyBorder="1" applyAlignment="1">
      <alignment horizontal="center" vertical="center"/>
    </xf>
    <xf numFmtId="0" fontId="5" fillId="0" borderId="17" xfId="0" quotePrefix="1" applyNumberFormat="1" applyFont="1" applyFill="1" applyBorder="1" applyAlignment="1">
      <alignment horizontal="center" vertical="center"/>
    </xf>
    <xf numFmtId="0" fontId="4" fillId="0" borderId="17" xfId="0" applyFont="1" applyBorder="1" applyAlignment="1">
      <alignment horizontal="center" vertical="center" wrapText="1"/>
    </xf>
    <xf numFmtId="180" fontId="5" fillId="0" borderId="17" xfId="0" applyNumberFormat="1" applyFont="1" applyBorder="1">
      <alignment vertical="center"/>
    </xf>
    <xf numFmtId="0" fontId="4" fillId="0" borderId="17" xfId="0" applyFont="1" applyBorder="1" applyAlignment="1">
      <alignment horizontal="center" vertical="center"/>
    </xf>
    <xf numFmtId="0" fontId="4" fillId="5" borderId="9" xfId="0" applyFont="1" applyFill="1" applyBorder="1" applyAlignment="1">
      <alignment horizontal="center" wrapText="1"/>
    </xf>
    <xf numFmtId="0" fontId="4" fillId="5" borderId="10"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4" fillId="5" borderId="0" xfId="0" applyFont="1" applyFill="1" applyBorder="1" applyAlignment="1">
      <alignment horizontal="center"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5" borderId="15" xfId="0" applyFont="1" applyFill="1" applyBorder="1" applyAlignment="1">
      <alignment horizontal="center" wrapText="1"/>
    </xf>
    <xf numFmtId="0" fontId="4" fillId="5" borderId="16" xfId="0" applyFont="1" applyFill="1" applyBorder="1" applyAlignment="1">
      <alignment horizont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17" xfId="0" quotePrefix="1" applyFont="1" applyFill="1" applyBorder="1" applyAlignment="1">
      <alignment horizontal="center" vertical="center"/>
    </xf>
    <xf numFmtId="0" fontId="5" fillId="0" borderId="23" xfId="0" applyFont="1" applyFill="1" applyBorder="1" applyAlignment="1">
      <alignment horizontal="center" vertical="center"/>
    </xf>
    <xf numFmtId="0" fontId="5" fillId="0" borderId="17" xfId="0" applyFont="1" applyFill="1" applyBorder="1" applyAlignment="1">
      <alignment horizontal="center" vertical="center"/>
    </xf>
    <xf numFmtId="0" fontId="2" fillId="0" borderId="1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176" fontId="5" fillId="4" borderId="20" xfId="0" applyNumberFormat="1" applyFont="1" applyFill="1" applyBorder="1" applyAlignment="1" applyProtection="1">
      <alignment horizontal="right" vertical="center"/>
      <protection locked="0"/>
    </xf>
    <xf numFmtId="176" fontId="5" fillId="4" borderId="17" xfId="0" applyNumberFormat="1" applyFont="1" applyFill="1" applyBorder="1" applyAlignment="1" applyProtection="1">
      <alignment horizontal="right" vertical="center"/>
      <protection locked="0"/>
    </xf>
    <xf numFmtId="176" fontId="5" fillId="0" borderId="17" xfId="0" applyNumberFormat="1" applyFont="1" applyBorder="1">
      <alignment vertical="center"/>
    </xf>
    <xf numFmtId="176" fontId="5" fillId="4" borderId="17" xfId="0" applyNumberFormat="1" applyFont="1" applyFill="1" applyBorder="1" applyProtection="1">
      <alignment vertical="center"/>
      <protection locked="0"/>
    </xf>
    <xf numFmtId="178" fontId="5" fillId="4" borderId="17" xfId="0" applyNumberFormat="1" applyFont="1" applyFill="1" applyBorder="1" applyAlignment="1" applyProtection="1">
      <alignment horizontal="right" vertical="center"/>
      <protection locked="0"/>
    </xf>
    <xf numFmtId="178" fontId="5" fillId="4" borderId="26" xfId="0" applyNumberFormat="1" applyFont="1" applyFill="1" applyBorder="1" applyAlignment="1" applyProtection="1">
      <alignment horizontal="right" vertical="center"/>
      <protection locked="0"/>
    </xf>
    <xf numFmtId="0" fontId="4" fillId="0" borderId="24" xfId="0" applyFont="1" applyFill="1" applyBorder="1" applyAlignment="1">
      <alignment horizontal="left" vertical="center" wrapText="1"/>
    </xf>
    <xf numFmtId="0" fontId="4" fillId="0" borderId="5" xfId="0" applyFont="1" applyFill="1" applyBorder="1" applyAlignment="1">
      <alignment horizontal="left" vertical="center"/>
    </xf>
    <xf numFmtId="0" fontId="4" fillId="0" borderId="22" xfId="0" applyFont="1" applyFill="1" applyBorder="1" applyAlignment="1">
      <alignment horizontal="left" vertical="center"/>
    </xf>
    <xf numFmtId="0" fontId="4" fillId="0" borderId="6" xfId="0" applyFont="1" applyFill="1" applyBorder="1" applyAlignment="1">
      <alignment horizontal="left" vertical="center"/>
    </xf>
    <xf numFmtId="0" fontId="4" fillId="0" borderId="25" xfId="0" applyFont="1" applyFill="1" applyBorder="1" applyAlignment="1">
      <alignment horizontal="left" vertical="center"/>
    </xf>
    <xf numFmtId="0" fontId="4" fillId="0" borderId="7" xfId="0" applyFont="1" applyFill="1" applyBorder="1" applyAlignment="1">
      <alignment horizontal="left" vertical="center"/>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17" xfId="0" applyFont="1" applyFill="1" applyBorder="1" applyAlignment="1">
      <alignment horizontal="center" vertical="center"/>
    </xf>
    <xf numFmtId="0" fontId="4" fillId="3" borderId="29"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17" xfId="0" applyFont="1" applyFill="1" applyBorder="1" applyAlignment="1">
      <alignment horizontal="center" vertical="center" wrapText="1"/>
    </xf>
    <xf numFmtId="0" fontId="6" fillId="2" borderId="0" xfId="0" applyFont="1" applyFill="1" applyBorder="1" applyAlignment="1">
      <alignment horizontal="center" vertical="center"/>
    </xf>
    <xf numFmtId="0" fontId="4" fillId="0" borderId="28"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457916</xdr:colOff>
      <xdr:row>2</xdr:row>
      <xdr:rowOff>110477</xdr:rowOff>
    </xdr:from>
    <xdr:to>
      <xdr:col>5</xdr:col>
      <xdr:colOff>967813</xdr:colOff>
      <xdr:row>5</xdr:row>
      <xdr:rowOff>309844</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5216" y="739127"/>
          <a:ext cx="2595872" cy="1142342"/>
        </a:xfrm>
        <a:prstGeom prst="rect">
          <a:avLst/>
        </a:prstGeom>
      </xdr:spPr>
    </xdr:pic>
    <xdr:clientData/>
  </xdr:twoCellAnchor>
</xdr:wsDr>
</file>

<file path=xl/theme/theme1.xml><?xml version="1.0" encoding="utf-8"?>
<a:theme xmlns:a="http://schemas.openxmlformats.org/drawingml/2006/main" name="Winter">
  <a:themeElements>
    <a:clrScheme name="Winter">
      <a:dk1>
        <a:sysClr val="windowText" lastClr="000000"/>
      </a:dk1>
      <a:lt1>
        <a:sysClr val="window" lastClr="FFFFFF"/>
      </a:lt1>
      <a:dk2>
        <a:srgbClr val="1F7BB6"/>
      </a:dk2>
      <a:lt2>
        <a:srgbClr val="C5E1FE"/>
      </a:lt2>
      <a:accent1>
        <a:srgbClr val="B2BDC1"/>
      </a:accent1>
      <a:accent2>
        <a:srgbClr val="767D83"/>
      </a:accent2>
      <a:accent3>
        <a:srgbClr val="3E505C"/>
      </a:accent3>
      <a:accent4>
        <a:srgbClr val="386489"/>
      </a:accent4>
      <a:accent5>
        <a:srgbClr val="4C80AF"/>
      </a:accent5>
      <a:accent6>
        <a:srgbClr val="7DA7D1"/>
      </a:accent6>
      <a:hlink>
        <a:srgbClr val="408080"/>
      </a:hlink>
      <a:folHlink>
        <a:srgbClr val="5EAEAE"/>
      </a:folHlink>
    </a:clrScheme>
    <a:fontScheme name="Winter">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Winter">
      <a:fillStyleLst>
        <a:solidFill>
          <a:schemeClr val="phClr"/>
        </a:solidFill>
        <a:gradFill rotWithShape="1">
          <a:gsLst>
            <a:gs pos="0">
              <a:schemeClr val="phClr">
                <a:tint val="70000"/>
                <a:lumMod val="110000"/>
              </a:schemeClr>
            </a:gs>
            <a:gs pos="100000">
              <a:schemeClr val="phClr">
                <a:tint val="90000"/>
              </a:schemeClr>
            </a:gs>
          </a:gsLst>
          <a:lin ang="5400000" scaled="1"/>
        </a:gradFill>
        <a:gradFill rotWithShape="1">
          <a:gsLst>
            <a:gs pos="0">
              <a:schemeClr val="phClr">
                <a:tint val="98000"/>
                <a:satMod val="120000"/>
                <a:lumMod val="110000"/>
              </a:schemeClr>
            </a:gs>
            <a:gs pos="100000">
              <a:schemeClr val="phClr">
                <a:shade val="90000"/>
                <a:lumMod val="90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88900" dist="38100" dir="5400000" algn="ctr" rotWithShape="0">
              <a:srgbClr val="000000">
                <a:alpha val="65000"/>
              </a:srgbClr>
            </a:outerShdw>
          </a:effectLst>
          <a:scene3d>
            <a:camera prst="orthographicFront">
              <a:rot lat="0" lon="0" rev="0"/>
            </a:camera>
            <a:lightRig rig="threePt" dir="tl">
              <a:rot lat="0" lon="0" rev="5400000"/>
            </a:lightRig>
          </a:scene3d>
          <a:sp3d>
            <a:bevelT w="25400" h="38100"/>
          </a:sp3d>
        </a:effectStyle>
      </a:effectStyleLst>
      <a:bgFillStyleLst>
        <a:solidFill>
          <a:schemeClr val="phClr"/>
        </a:solidFill>
        <a:gradFill rotWithShape="1">
          <a:gsLst>
            <a:gs pos="0">
              <a:schemeClr val="phClr">
                <a:tint val="100000"/>
                <a:shade val="90000"/>
                <a:hueMod val="100000"/>
                <a:satMod val="130000"/>
                <a:lumMod val="90000"/>
              </a:schemeClr>
            </a:gs>
            <a:gs pos="92000">
              <a:schemeClr val="phClr">
                <a:tint val="96000"/>
                <a:shade val="100000"/>
                <a:hueMod val="96000"/>
                <a:satMod val="140000"/>
                <a:lumMod val="128000"/>
              </a:schemeClr>
            </a:gs>
          </a:gsLst>
          <a:lin ang="5400000" scaled="1"/>
        </a:gradFill>
        <a:gradFill rotWithShape="1">
          <a:gsLst>
            <a:gs pos="0">
              <a:schemeClr val="phClr">
                <a:tint val="96000"/>
                <a:shade val="100000"/>
                <a:hueMod val="96000"/>
                <a:satMod val="140000"/>
                <a:lumMod val="128000"/>
              </a:schemeClr>
            </a:gs>
            <a:gs pos="83000">
              <a:schemeClr val="phClr">
                <a:shade val="85000"/>
                <a:hueMod val="100000"/>
                <a:satMod val="130000"/>
                <a:lumMod val="92000"/>
              </a:schemeClr>
            </a:gs>
          </a:gsLst>
          <a:path path="circle">
            <a:fillToRect l="50000" t="5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68"/>
  <sheetViews>
    <sheetView tabSelected="1" zoomScaleNormal="100" workbookViewId="0">
      <selection activeCell="N4" sqref="N4:O5"/>
    </sheetView>
  </sheetViews>
  <sheetFormatPr defaultColWidth="10.875" defaultRowHeight="25.15" customHeight="1" x14ac:dyDescent="0.15"/>
  <cols>
    <col min="1" max="1" width="2.375" style="1" customWidth="1"/>
    <col min="2" max="2" width="14.125" style="1" customWidth="1"/>
    <col min="3" max="3" width="12.125" style="2" customWidth="1"/>
    <col min="4" max="4" width="13.625" style="2" customWidth="1"/>
    <col min="5" max="5" width="1.625" style="2" customWidth="1"/>
    <col min="6" max="6" width="14" style="3" customWidth="1"/>
    <col min="7" max="7" width="9.5" style="3" bestFit="1" customWidth="1"/>
    <col min="8" max="8" width="12.5" style="4" customWidth="1"/>
    <col min="9" max="9" width="1" style="1" customWidth="1"/>
    <col min="10" max="10" width="14.25" style="2" customWidth="1"/>
    <col min="11" max="11" width="9.5" style="1" bestFit="1" customWidth="1"/>
    <col min="12" max="12" width="7.625" style="1" customWidth="1"/>
    <col min="13" max="13" width="7" style="1" customWidth="1"/>
    <col min="14" max="14" width="9.125" style="1" customWidth="1"/>
    <col min="15" max="15" width="11.75" style="1" customWidth="1"/>
    <col min="16" max="16" width="13.25" style="1" customWidth="1"/>
    <col min="17" max="17" width="8.5" style="1" customWidth="1"/>
    <col min="18" max="16384" width="10.875" style="1"/>
  </cols>
  <sheetData>
    <row r="1" spans="1:19" ht="25.15" customHeight="1" thickBot="1" x14ac:dyDescent="0.2"/>
    <row r="2" spans="1:19" ht="25.15" customHeight="1" thickTop="1" thickBot="1" x14ac:dyDescent="0.2">
      <c r="A2" s="2"/>
      <c r="B2" s="57" t="s">
        <v>50</v>
      </c>
      <c r="C2" s="58"/>
      <c r="D2" s="58"/>
      <c r="E2" s="58"/>
      <c r="F2" s="58"/>
      <c r="G2" s="58"/>
      <c r="H2" s="59"/>
      <c r="J2" s="89" t="s">
        <v>21</v>
      </c>
      <c r="K2" s="90"/>
      <c r="L2" s="90"/>
      <c r="M2" s="90"/>
      <c r="N2" s="77">
        <v>32768</v>
      </c>
      <c r="O2" s="77"/>
      <c r="P2" s="66" t="s">
        <v>25</v>
      </c>
      <c r="Q2" s="67"/>
    </row>
    <row r="3" spans="1:19" ht="25.15" customHeight="1" thickBot="1" x14ac:dyDescent="0.2">
      <c r="A3" s="2"/>
      <c r="B3" s="60"/>
      <c r="C3" s="61"/>
      <c r="D3" s="61"/>
      <c r="E3" s="61"/>
      <c r="F3" s="61"/>
      <c r="G3" s="61"/>
      <c r="H3" s="62"/>
      <c r="J3" s="85"/>
      <c r="K3" s="86"/>
      <c r="L3" s="86"/>
      <c r="M3" s="86"/>
      <c r="N3" s="78"/>
      <c r="O3" s="78"/>
      <c r="P3" s="68"/>
      <c r="Q3" s="69"/>
    </row>
    <row r="4" spans="1:19" ht="25.15" customHeight="1" thickBot="1" x14ac:dyDescent="0.2">
      <c r="A4" s="2"/>
      <c r="B4" s="60"/>
      <c r="C4" s="61"/>
      <c r="D4" s="61"/>
      <c r="E4" s="61"/>
      <c r="F4" s="61"/>
      <c r="G4" s="61"/>
      <c r="H4" s="62"/>
      <c r="J4" s="83" t="s">
        <v>46</v>
      </c>
      <c r="K4" s="84"/>
      <c r="L4" s="84"/>
      <c r="M4" s="84"/>
      <c r="N4" s="78">
        <v>32767</v>
      </c>
      <c r="O4" s="78"/>
      <c r="P4" s="68" t="s">
        <v>25</v>
      </c>
      <c r="Q4" s="69"/>
    </row>
    <row r="5" spans="1:19" ht="25.15" customHeight="1" thickBot="1" x14ac:dyDescent="0.2">
      <c r="A5" s="2"/>
      <c r="B5" s="60"/>
      <c r="C5" s="61"/>
      <c r="D5" s="61"/>
      <c r="E5" s="61"/>
      <c r="F5" s="61"/>
      <c r="G5" s="61"/>
      <c r="H5" s="62"/>
      <c r="J5" s="85"/>
      <c r="K5" s="86"/>
      <c r="L5" s="86"/>
      <c r="M5" s="86"/>
      <c r="N5" s="78"/>
      <c r="O5" s="78"/>
      <c r="P5" s="68"/>
      <c r="Q5" s="69"/>
    </row>
    <row r="6" spans="1:19" ht="25.15" customHeight="1" thickBot="1" x14ac:dyDescent="0.2">
      <c r="A6" s="2"/>
      <c r="B6" s="60"/>
      <c r="C6" s="61"/>
      <c r="D6" s="61"/>
      <c r="E6" s="61"/>
      <c r="F6" s="61"/>
      <c r="G6" s="61"/>
      <c r="H6" s="62"/>
      <c r="J6" s="83" t="s">
        <v>45</v>
      </c>
      <c r="K6" s="84"/>
      <c r="L6" s="84"/>
      <c r="M6" s="84"/>
      <c r="N6" s="79">
        <f>(N4/N2-1)*-1000000</f>
        <v>30.517578125</v>
      </c>
      <c r="O6" s="79"/>
      <c r="P6" s="70" t="s">
        <v>36</v>
      </c>
      <c r="Q6" s="71"/>
    </row>
    <row r="7" spans="1:19" ht="25.15" customHeight="1" thickBot="1" x14ac:dyDescent="0.2">
      <c r="A7" s="2"/>
      <c r="B7" s="60"/>
      <c r="C7" s="61"/>
      <c r="D7" s="61"/>
      <c r="E7" s="61"/>
      <c r="F7" s="61"/>
      <c r="G7" s="61"/>
      <c r="H7" s="62"/>
      <c r="J7" s="85"/>
      <c r="K7" s="86"/>
      <c r="L7" s="86"/>
      <c r="M7" s="86"/>
      <c r="N7" s="79"/>
      <c r="O7" s="79"/>
      <c r="P7" s="72"/>
      <c r="Q7" s="71"/>
    </row>
    <row r="8" spans="1:19" ht="25.15" customHeight="1" thickBot="1" x14ac:dyDescent="0.2">
      <c r="A8" s="2"/>
      <c r="B8" s="60"/>
      <c r="C8" s="61"/>
      <c r="D8" s="61"/>
      <c r="E8" s="61"/>
      <c r="F8" s="61"/>
      <c r="G8" s="61"/>
      <c r="H8" s="62"/>
      <c r="J8" s="83" t="s">
        <v>47</v>
      </c>
      <c r="K8" s="84"/>
      <c r="L8" s="84"/>
      <c r="M8" s="84"/>
      <c r="N8" s="80">
        <v>30.52</v>
      </c>
      <c r="O8" s="80"/>
      <c r="P8" s="70" t="s">
        <v>37</v>
      </c>
      <c r="Q8" s="71"/>
    </row>
    <row r="9" spans="1:19" ht="36" customHeight="1" thickBot="1" x14ac:dyDescent="0.2">
      <c r="A9" s="2"/>
      <c r="B9" s="60"/>
      <c r="C9" s="61"/>
      <c r="D9" s="61"/>
      <c r="E9" s="61"/>
      <c r="F9" s="61"/>
      <c r="G9" s="61"/>
      <c r="H9" s="62"/>
      <c r="J9" s="85"/>
      <c r="K9" s="86"/>
      <c r="L9" s="86"/>
      <c r="M9" s="86"/>
      <c r="N9" s="80"/>
      <c r="O9" s="80"/>
      <c r="P9" s="72"/>
      <c r="Q9" s="71"/>
    </row>
    <row r="10" spans="1:19" ht="25.15" customHeight="1" thickBot="1" x14ac:dyDescent="0.2">
      <c r="A10" s="2"/>
      <c r="B10" s="60"/>
      <c r="C10" s="61"/>
      <c r="D10" s="61"/>
      <c r="E10" s="61"/>
      <c r="F10" s="61"/>
      <c r="G10" s="61"/>
      <c r="H10" s="62"/>
      <c r="J10" s="83" t="s">
        <v>49</v>
      </c>
      <c r="K10" s="84"/>
      <c r="L10" s="84"/>
      <c r="M10" s="84"/>
      <c r="N10" s="81">
        <v>24</v>
      </c>
      <c r="O10" s="81"/>
      <c r="P10" s="73" t="s">
        <v>20</v>
      </c>
      <c r="Q10" s="74"/>
    </row>
    <row r="11" spans="1:19" ht="25.15" customHeight="1" thickBot="1" x14ac:dyDescent="0.2">
      <c r="A11" s="5"/>
      <c r="B11" s="63"/>
      <c r="C11" s="64"/>
      <c r="D11" s="64"/>
      <c r="E11" s="64"/>
      <c r="F11" s="64"/>
      <c r="G11" s="64"/>
      <c r="H11" s="65"/>
      <c r="J11" s="87"/>
      <c r="K11" s="88"/>
      <c r="L11" s="88"/>
      <c r="M11" s="88"/>
      <c r="N11" s="82"/>
      <c r="O11" s="82"/>
      <c r="P11" s="75"/>
      <c r="Q11" s="76"/>
    </row>
    <row r="12" spans="1:19" ht="25.15" customHeight="1" x14ac:dyDescent="0.15">
      <c r="A12" s="6"/>
      <c r="B12" s="2"/>
      <c r="F12" s="7"/>
      <c r="G12" s="7"/>
      <c r="H12" s="8"/>
      <c r="J12" s="1"/>
    </row>
    <row r="13" spans="1:19" ht="25.15" customHeight="1" thickBot="1" x14ac:dyDescent="0.2">
      <c r="A13" s="2"/>
      <c r="B13" s="91" t="s">
        <v>41</v>
      </c>
      <c r="C13" s="92"/>
      <c r="D13" s="92"/>
      <c r="E13" s="92"/>
      <c r="F13" s="92"/>
      <c r="G13" s="92"/>
      <c r="H13" s="92"/>
      <c r="I13" s="92"/>
      <c r="J13" s="92"/>
      <c r="K13" s="92"/>
      <c r="L13" s="92"/>
      <c r="M13" s="92"/>
      <c r="N13" s="9"/>
      <c r="O13" s="9"/>
      <c r="P13" s="10" t="s">
        <v>22</v>
      </c>
      <c r="Q13" s="7"/>
      <c r="R13" s="7"/>
      <c r="S13" s="8"/>
    </row>
    <row r="14" spans="1:19" ht="25.15" customHeight="1" thickBot="1" x14ac:dyDescent="0.2">
      <c r="A14" s="2"/>
      <c r="E14" s="45"/>
      <c r="F14" s="46"/>
      <c r="G14" s="46"/>
      <c r="H14" s="47"/>
      <c r="I14" s="48"/>
      <c r="N14" s="11"/>
      <c r="O14" s="11"/>
      <c r="P14" s="11"/>
      <c r="Q14" s="7"/>
      <c r="R14" s="7"/>
      <c r="S14" s="8"/>
    </row>
    <row r="15" spans="1:19" s="14" customFormat="1" ht="25.15" customHeight="1" thickBot="1" x14ac:dyDescent="0.2">
      <c r="A15" s="12"/>
      <c r="B15" s="96" t="s">
        <v>16</v>
      </c>
      <c r="C15" s="96"/>
      <c r="D15" s="102"/>
      <c r="E15" s="45"/>
      <c r="F15" s="93" t="s">
        <v>17</v>
      </c>
      <c r="G15" s="93"/>
      <c r="H15" s="93"/>
      <c r="I15" s="45" t="s">
        <v>18</v>
      </c>
      <c r="J15" s="95" t="s">
        <v>17</v>
      </c>
      <c r="K15" s="96"/>
      <c r="L15" s="96"/>
      <c r="M15" s="96"/>
      <c r="N15" s="13"/>
      <c r="O15" s="54" t="s">
        <v>24</v>
      </c>
      <c r="P15" s="54"/>
      <c r="Q15" s="54"/>
      <c r="S15" s="8"/>
    </row>
    <row r="16" spans="1:19" ht="25.15" customHeight="1" thickBot="1" x14ac:dyDescent="0.2">
      <c r="A16" s="2"/>
      <c r="B16" s="100" t="s">
        <v>12</v>
      </c>
      <c r="C16" s="100"/>
      <c r="D16" s="39" t="s">
        <v>26</v>
      </c>
      <c r="E16" s="45"/>
      <c r="F16" s="103" t="s">
        <v>5</v>
      </c>
      <c r="G16" s="103"/>
      <c r="H16" s="49" t="s">
        <v>27</v>
      </c>
      <c r="I16" s="45"/>
      <c r="J16" s="97" t="s">
        <v>14</v>
      </c>
      <c r="K16" s="100"/>
      <c r="L16" s="100"/>
      <c r="M16" s="100"/>
      <c r="N16" s="15"/>
      <c r="O16" s="54"/>
      <c r="P16" s="54"/>
      <c r="Q16" s="54"/>
      <c r="R16" s="7"/>
      <c r="S16" s="8"/>
    </row>
    <row r="17" spans="1:22" ht="25.15" customHeight="1" thickBot="1" x14ac:dyDescent="0.2">
      <c r="A17" s="2"/>
      <c r="B17" s="100"/>
      <c r="C17" s="100"/>
      <c r="D17" s="39" t="s">
        <v>28</v>
      </c>
      <c r="E17" s="45"/>
      <c r="F17" s="103" t="s">
        <v>6</v>
      </c>
      <c r="G17" s="103"/>
      <c r="H17" s="49" t="s">
        <v>27</v>
      </c>
      <c r="I17" s="45"/>
      <c r="J17" s="97"/>
      <c r="K17" s="100"/>
      <c r="L17" s="100"/>
      <c r="M17" s="100"/>
      <c r="N17" s="16"/>
      <c r="O17" s="54"/>
      <c r="P17" s="54"/>
      <c r="Q17" s="54"/>
      <c r="R17" s="7"/>
    </row>
    <row r="18" spans="1:22" ht="25.15" customHeight="1" thickBot="1" x14ac:dyDescent="0.2">
      <c r="A18" s="2"/>
      <c r="B18" s="36"/>
      <c r="C18" s="36"/>
      <c r="D18" s="40"/>
      <c r="E18" s="45"/>
      <c r="F18" s="103" t="s">
        <v>7</v>
      </c>
      <c r="G18" s="103"/>
      <c r="H18" s="49" t="s">
        <v>27</v>
      </c>
      <c r="I18" s="45"/>
      <c r="J18" s="97" t="s">
        <v>40</v>
      </c>
      <c r="K18" s="98"/>
      <c r="L18" s="98"/>
      <c r="M18" s="98"/>
      <c r="N18" s="17"/>
      <c r="O18" s="55">
        <f>N6*2592000*-0.000001</f>
        <v>-79.1015625</v>
      </c>
      <c r="P18" s="55"/>
      <c r="Q18" s="38" t="s">
        <v>32</v>
      </c>
    </row>
    <row r="19" spans="1:22" ht="25.15" customHeight="1" thickBot="1" x14ac:dyDescent="0.2">
      <c r="A19" s="2"/>
      <c r="B19" s="68" t="s">
        <v>42</v>
      </c>
      <c r="C19" s="96" t="s">
        <v>10</v>
      </c>
      <c r="D19" s="41" t="str">
        <f>"0"&amp; LOOKUP(N8,DataTable!K3:K130,DataTable!I3:I130)&amp;"h"</f>
        <v>0Ah</v>
      </c>
      <c r="E19" s="45"/>
      <c r="F19" s="103" t="s">
        <v>8</v>
      </c>
      <c r="G19" s="103"/>
      <c r="H19" s="49" t="s">
        <v>27</v>
      </c>
      <c r="I19" s="45"/>
      <c r="J19" s="99"/>
      <c r="K19" s="98"/>
      <c r="L19" s="98"/>
      <c r="M19" s="98"/>
      <c r="N19" s="11"/>
      <c r="O19" s="55"/>
      <c r="P19" s="55"/>
      <c r="Q19" s="56" t="s">
        <v>31</v>
      </c>
    </row>
    <row r="20" spans="1:22" ht="25.15" customHeight="1" thickBot="1" x14ac:dyDescent="0.2">
      <c r="A20" s="2"/>
      <c r="B20" s="68"/>
      <c r="C20" s="96"/>
      <c r="D20" s="41" t="str">
        <f>LOOKUP(N8,DataTable!K2:K129,DataTable!H2:H129)&amp;"b"</f>
        <v>1010b</v>
      </c>
      <c r="E20" s="45"/>
      <c r="F20" s="50"/>
      <c r="G20" s="50"/>
      <c r="H20" s="49"/>
      <c r="I20" s="45"/>
      <c r="J20" s="99"/>
      <c r="K20" s="98"/>
      <c r="L20" s="98"/>
      <c r="M20" s="98"/>
      <c r="O20" s="55"/>
      <c r="P20" s="55"/>
      <c r="Q20" s="56"/>
    </row>
    <row r="21" spans="1:22" ht="25.15" customHeight="1" thickBot="1" x14ac:dyDescent="0.2">
      <c r="A21" s="2"/>
      <c r="B21" s="68"/>
      <c r="C21" s="96" t="s">
        <v>11</v>
      </c>
      <c r="D21" s="41" t="str">
        <f>"0"&amp; LOOKUP(N8,DataTable!K3:K130,DataTable!G3:G130)&amp;"h"</f>
        <v>08h</v>
      </c>
      <c r="E21" s="45"/>
      <c r="F21" s="104" t="s">
        <v>43</v>
      </c>
      <c r="G21" s="105" t="str">
        <f>LOOKUP(N8,DataTable!S2:S129,DataTable!P2:P129)&amp;"h"</f>
        <v>0Bh</v>
      </c>
      <c r="H21" s="93"/>
      <c r="I21" s="45"/>
      <c r="J21" s="94" t="s">
        <v>44</v>
      </c>
      <c r="K21" s="96" t="str">
        <f>LOOKUP(N8,DataTable!K2:K129,DataTable!L2:L129)&amp;"h"</f>
        <v>8Ah</v>
      </c>
      <c r="L21" s="96"/>
      <c r="M21" s="96"/>
      <c r="O21" s="54" t="s">
        <v>29</v>
      </c>
      <c r="P21" s="54"/>
      <c r="Q21" s="54"/>
    </row>
    <row r="22" spans="1:22" ht="25.15" customHeight="1" thickBot="1" x14ac:dyDescent="0.2">
      <c r="B22" s="68"/>
      <c r="C22" s="96"/>
      <c r="D22" s="41" t="str">
        <f>LOOKUP(N8,DataTable!K2:K129,DataTable!F2:F129)&amp;"b"</f>
        <v>1000b</v>
      </c>
      <c r="E22" s="45"/>
      <c r="F22" s="93"/>
      <c r="G22" s="93" t="str">
        <f>LOOKUP(N8,DataTable!S2:S129,DataTable!Q2:Q129)&amp;"b"</f>
        <v>00001011b</v>
      </c>
      <c r="H22" s="93"/>
      <c r="I22" s="45"/>
      <c r="J22" s="95"/>
      <c r="K22" s="96" t="str">
        <f>LOOKUP(N8,DataTable!K2:K129,DataTable!E2:E129)&amp;"b"</f>
        <v>10001010b</v>
      </c>
      <c r="L22" s="96"/>
      <c r="M22" s="96"/>
      <c r="O22" s="54"/>
      <c r="P22" s="54"/>
      <c r="Q22" s="54"/>
    </row>
    <row r="23" spans="1:22" ht="25.15" customHeight="1" thickBot="1" x14ac:dyDescent="0.2">
      <c r="B23" s="36"/>
      <c r="C23" s="36"/>
      <c r="D23" s="40" t="s">
        <v>30</v>
      </c>
      <c r="E23" s="45"/>
      <c r="F23" s="50"/>
      <c r="G23" s="50"/>
      <c r="H23" s="50" t="s">
        <v>30</v>
      </c>
      <c r="I23" s="45"/>
      <c r="J23" s="43"/>
      <c r="K23" s="36"/>
      <c r="L23" s="98" t="s">
        <v>30</v>
      </c>
      <c r="M23" s="98"/>
      <c r="O23" s="54"/>
      <c r="P23" s="54"/>
      <c r="Q23" s="54"/>
    </row>
    <row r="24" spans="1:22" ht="25.15" customHeight="1" thickBot="1" x14ac:dyDescent="0.2">
      <c r="B24" s="44" t="s">
        <v>48</v>
      </c>
      <c r="C24" s="37">
        <f>LOOKUP(N8,DataTable!K2:K129,DataTable!K2:K129)*DataTable!M1</f>
        <v>30.5</v>
      </c>
      <c r="D24" s="42" t="s">
        <v>23</v>
      </c>
      <c r="E24" s="45"/>
      <c r="F24" s="44" t="s">
        <v>48</v>
      </c>
      <c r="G24" s="51">
        <f>LOOKUP(N8,DataTable!S2:S127,DataTable!S2:S127)*DataTable!M1</f>
        <v>30.5</v>
      </c>
      <c r="H24" s="52" t="s">
        <v>38</v>
      </c>
      <c r="I24" s="45"/>
      <c r="J24" s="44" t="s">
        <v>48</v>
      </c>
      <c r="K24" s="37">
        <f>LOOKUP(N8,DataTable!K2:K129,DataTable!K2:K129)*DataTable!M1</f>
        <v>30.5</v>
      </c>
      <c r="L24" s="53" t="s">
        <v>35</v>
      </c>
      <c r="M24" s="53"/>
      <c r="O24" s="55">
        <f>O18+(259200*K24*0.00001)</f>
        <v>-4.5562499999988404E-2</v>
      </c>
      <c r="P24" s="55"/>
      <c r="Q24" s="38" t="s">
        <v>32</v>
      </c>
    </row>
    <row r="25" spans="1:22" ht="25.15" customHeight="1" thickBot="1" x14ac:dyDescent="0.2">
      <c r="B25" s="36"/>
      <c r="C25" s="36"/>
      <c r="D25" s="40" t="s">
        <v>30</v>
      </c>
      <c r="E25" s="45"/>
      <c r="F25" s="50"/>
      <c r="G25" s="50"/>
      <c r="H25" s="50" t="s">
        <v>30</v>
      </c>
      <c r="I25" s="45"/>
      <c r="J25" s="43"/>
      <c r="K25" s="36"/>
      <c r="L25" s="98" t="s">
        <v>30</v>
      </c>
      <c r="M25" s="98"/>
      <c r="O25" s="55"/>
      <c r="P25" s="55"/>
      <c r="Q25" s="56" t="s">
        <v>33</v>
      </c>
    </row>
    <row r="26" spans="1:22" ht="25.15" customHeight="1" thickBot="1" x14ac:dyDescent="0.2">
      <c r="B26" s="44" t="s">
        <v>19</v>
      </c>
      <c r="C26" s="37">
        <f>C24-N8</f>
        <v>-1.9999999999999574E-2</v>
      </c>
      <c r="D26" s="42" t="s">
        <v>23</v>
      </c>
      <c r="E26" s="45"/>
      <c r="F26" s="44" t="s">
        <v>19</v>
      </c>
      <c r="G26" s="51">
        <f>G24-N8</f>
        <v>-1.9999999999999574E-2</v>
      </c>
      <c r="H26" s="52" t="s">
        <v>39</v>
      </c>
      <c r="I26" s="45"/>
      <c r="J26" s="44" t="s">
        <v>19</v>
      </c>
      <c r="K26" s="37">
        <f>K24-(N8*DataTable!M1)</f>
        <v>-1.9999999999999574E-2</v>
      </c>
      <c r="L26" s="53" t="s">
        <v>34</v>
      </c>
      <c r="M26" s="53"/>
      <c r="O26" s="55"/>
      <c r="P26" s="55"/>
      <c r="Q26" s="56"/>
    </row>
    <row r="28" spans="1:22" ht="25.15" customHeight="1" x14ac:dyDescent="0.15">
      <c r="B28" s="101"/>
      <c r="C28" s="1"/>
      <c r="D28" s="101"/>
      <c r="V28" s="35"/>
    </row>
    <row r="29" spans="1:22" ht="25.15" customHeight="1" x14ac:dyDescent="0.15">
      <c r="B29" s="101"/>
      <c r="C29" s="1"/>
      <c r="D29" s="101"/>
    </row>
    <row r="30" spans="1:22" ht="25.15" customHeight="1" x14ac:dyDescent="0.15">
      <c r="B30" s="101"/>
      <c r="C30" s="1"/>
      <c r="D30" s="101"/>
    </row>
    <row r="68" spans="3:10" ht="25.15" customHeight="1" x14ac:dyDescent="0.15">
      <c r="C68" s="1"/>
      <c r="D68" s="1"/>
      <c r="E68" s="1"/>
      <c r="F68" s="1"/>
      <c r="G68" s="1"/>
      <c r="H68" s="1"/>
      <c r="J68" s="1"/>
    </row>
  </sheetData>
  <sheetProtection password="CC41" sheet="1" objects="1" selectLockedCells="1"/>
  <mergeCells count="48">
    <mergeCell ref="B28:B30"/>
    <mergeCell ref="B16:C17"/>
    <mergeCell ref="D28:D30"/>
    <mergeCell ref="B15:D15"/>
    <mergeCell ref="K22:M22"/>
    <mergeCell ref="F16:G16"/>
    <mergeCell ref="F17:G17"/>
    <mergeCell ref="F21:F22"/>
    <mergeCell ref="F18:G18"/>
    <mergeCell ref="F19:G19"/>
    <mergeCell ref="G21:H21"/>
    <mergeCell ref="G22:H22"/>
    <mergeCell ref="J15:M15"/>
    <mergeCell ref="L23:M23"/>
    <mergeCell ref="L24:M24"/>
    <mergeCell ref="L25:M25"/>
    <mergeCell ref="B13:M13"/>
    <mergeCell ref="F15:H15"/>
    <mergeCell ref="J21:J22"/>
    <mergeCell ref="B19:B22"/>
    <mergeCell ref="C19:C20"/>
    <mergeCell ref="C21:C22"/>
    <mergeCell ref="J18:M20"/>
    <mergeCell ref="J16:M17"/>
    <mergeCell ref="K21:M21"/>
    <mergeCell ref="B2:H11"/>
    <mergeCell ref="P2:Q3"/>
    <mergeCell ref="P4:Q5"/>
    <mergeCell ref="P6:Q7"/>
    <mergeCell ref="P8:Q9"/>
    <mergeCell ref="P10:Q11"/>
    <mergeCell ref="N2:O3"/>
    <mergeCell ref="N4:O5"/>
    <mergeCell ref="N6:O7"/>
    <mergeCell ref="N8:O9"/>
    <mergeCell ref="N10:O11"/>
    <mergeCell ref="J6:M7"/>
    <mergeCell ref="J8:M9"/>
    <mergeCell ref="J10:M11"/>
    <mergeCell ref="J2:M3"/>
    <mergeCell ref="J4:M5"/>
    <mergeCell ref="L26:M26"/>
    <mergeCell ref="O15:Q17"/>
    <mergeCell ref="O21:Q23"/>
    <mergeCell ref="O18:P20"/>
    <mergeCell ref="O24:P26"/>
    <mergeCell ref="Q19:Q20"/>
    <mergeCell ref="Q25:Q26"/>
  </mergeCells>
  <phoneticPr fontId="1"/>
  <dataValidations count="3">
    <dataValidation allowBlank="1" showErrorMessage="1" promptTitle="補足" prompt="３２７６０（Hz)_x000a_９９８（ｍｓ）など、_x000a_測定された数値を入力してください。_x000a_ただし、数値の単位は必ず標準値と同じにしてください。" sqref="N4:O5"/>
    <dataValidation type="whole" imeMode="off" allowBlank="1" showErrorMessage="1" errorTitle="無効な値です" error="０から２４の範囲で_x000a_入力してください。" promptTitle="補足" prompt="通常は24時間にしてください。_x000a_一例として、一日当たりの補正実行時間を8時間にすれば補正量が33%になるため、24時間で10PPMの補正量を3.3PPMに減らせます。_x000a_このように補正量と補正実行時間の組み合わせによってきめ細かな補正を行うことが可能です。ただし、補正の実行時間はソフトウエアによるコントロールを要します。" sqref="N10:O11">
      <formula1>0</formula1>
      <formula2>24</formula2>
    </dataValidation>
    <dataValidation allowBlank="1" showErrorMessage="1" promptTitle="補足" prompt="32768(Hz)_x000a_1000(ms)などの_x000a_標準になる値を入力してください。" sqref="N2:O3"/>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T133"/>
  <sheetViews>
    <sheetView topLeftCell="E13" workbookViewId="0">
      <selection activeCell="I29" sqref="I29"/>
    </sheetView>
  </sheetViews>
  <sheetFormatPr defaultColWidth="9" defaultRowHeight="13.5" x14ac:dyDescent="0.15"/>
  <cols>
    <col min="1" max="4" width="9" style="18"/>
    <col min="5" max="10" width="9" style="19"/>
    <col min="11" max="11" width="10.5" style="20" customWidth="1"/>
    <col min="12" max="12" width="9" style="20"/>
    <col min="13" max="13" width="12.75" style="33" customWidth="1"/>
    <col min="14" max="14" width="2.125" style="33" customWidth="1"/>
    <col min="15" max="15" width="8.375" style="18" customWidth="1"/>
    <col min="16" max="16" width="20.25" style="19" customWidth="1"/>
    <col min="17" max="18" width="9" style="18"/>
    <col min="19" max="19" width="9.5" style="18" bestFit="1" customWidth="1"/>
    <col min="20" max="20" width="4.5" style="24" bestFit="1" customWidth="1"/>
    <col min="21" max="16384" width="9" style="18"/>
  </cols>
  <sheetData>
    <row r="1" spans="2:20" ht="14.25" thickBot="1" x14ac:dyDescent="0.2">
      <c r="B1" s="18" t="s">
        <v>9</v>
      </c>
      <c r="L1" s="20" t="s">
        <v>13</v>
      </c>
      <c r="M1" s="21">
        <f>Calculation!N10/24</f>
        <v>1</v>
      </c>
      <c r="N1" s="22"/>
      <c r="O1" s="18" t="s">
        <v>15</v>
      </c>
      <c r="P1" s="23"/>
    </row>
    <row r="2" spans="2:20" x14ac:dyDescent="0.15">
      <c r="B2" s="25">
        <v>64</v>
      </c>
      <c r="C2" s="25" t="str">
        <f t="shared" ref="C2:C33" si="0">DEC2HEX(B2,2)</f>
        <v>40</v>
      </c>
      <c r="D2" s="25">
        <f>B2+128</f>
        <v>192</v>
      </c>
      <c r="E2" s="26" t="str">
        <f t="shared" ref="E2:E64" si="1">DEC2BIN(B2,8)</f>
        <v>01000000</v>
      </c>
      <c r="F2" s="26" t="str">
        <f t="shared" ref="F2:F65" si="2">LEFT(E2,4)</f>
        <v>0100</v>
      </c>
      <c r="G2" s="26" t="str">
        <f>BIN2HEX(F2,1)</f>
        <v>4</v>
      </c>
      <c r="H2" s="26" t="str">
        <f t="shared" ref="H2:H65" si="3">RIGHT(E2,4)</f>
        <v>0000</v>
      </c>
      <c r="I2" s="26" t="str">
        <f>BIN2HEX(H2,1)</f>
        <v>0</v>
      </c>
      <c r="J2" s="26">
        <f t="shared" ref="J2:J33" si="4">B2-128</f>
        <v>-64</v>
      </c>
      <c r="K2" s="27">
        <f t="shared" ref="K2:K33" si="5">J2*3.05</f>
        <v>-195.2</v>
      </c>
      <c r="L2" s="24" t="str">
        <f>BIN2HEX(E2,2)</f>
        <v>40</v>
      </c>
      <c r="M2" s="28"/>
      <c r="N2" s="28"/>
      <c r="O2" s="25">
        <v>63</v>
      </c>
      <c r="P2" s="25" t="str">
        <f>DEC2HEX(R2,2)</f>
        <v>42</v>
      </c>
      <c r="Q2" s="26" t="str">
        <f>HEX2BIN(P2,8)</f>
        <v>01000010</v>
      </c>
      <c r="R2" s="26">
        <v>66</v>
      </c>
      <c r="S2" s="29">
        <f>T2*3.05*(-1)</f>
        <v>-189.1</v>
      </c>
      <c r="T2" s="24">
        <v>62</v>
      </c>
    </row>
    <row r="3" spans="2:20" x14ac:dyDescent="0.15">
      <c r="B3" s="25">
        <v>65</v>
      </c>
      <c r="C3" s="25" t="str">
        <f t="shared" si="0"/>
        <v>41</v>
      </c>
      <c r="D3" s="25">
        <f>B3+128</f>
        <v>193</v>
      </c>
      <c r="E3" s="26" t="str">
        <f t="shared" si="1"/>
        <v>01000001</v>
      </c>
      <c r="F3" s="26" t="str">
        <f t="shared" si="2"/>
        <v>0100</v>
      </c>
      <c r="G3" s="26" t="str">
        <f t="shared" ref="G3:G66" si="6">BIN2HEX(F3,1)</f>
        <v>4</v>
      </c>
      <c r="H3" s="26" t="str">
        <f t="shared" si="3"/>
        <v>0001</v>
      </c>
      <c r="I3" s="26" t="str">
        <f t="shared" ref="I3:I66" si="7">BIN2HEX(H3,1)</f>
        <v>1</v>
      </c>
      <c r="J3" s="26">
        <f t="shared" si="4"/>
        <v>-63</v>
      </c>
      <c r="K3" s="27">
        <f t="shared" si="5"/>
        <v>-192.14999999999998</v>
      </c>
      <c r="L3" s="24" t="str">
        <f t="shared" ref="L3:L66" si="8">BIN2HEX(E3,2)</f>
        <v>41</v>
      </c>
      <c r="M3" s="25"/>
      <c r="N3" s="25"/>
      <c r="O3" s="25">
        <v>62</v>
      </c>
      <c r="P3" s="25" t="str">
        <f t="shared" ref="P3:P66" si="9">DEC2HEX(R3,2)</f>
        <v>43</v>
      </c>
      <c r="Q3" s="26" t="str">
        <f t="shared" ref="Q3:Q66" si="10">HEX2BIN(P3,8)</f>
        <v>01000011</v>
      </c>
      <c r="R3" s="26">
        <v>67</v>
      </c>
      <c r="S3" s="29">
        <f t="shared" ref="S3:S63" si="11">T3*3.05*(-1)</f>
        <v>-186.04999999999998</v>
      </c>
      <c r="T3" s="24">
        <v>61</v>
      </c>
    </row>
    <row r="4" spans="2:20" x14ac:dyDescent="0.15">
      <c r="B4" s="25">
        <v>66</v>
      </c>
      <c r="C4" s="25" t="str">
        <f t="shared" si="0"/>
        <v>42</v>
      </c>
      <c r="D4" s="25">
        <f t="shared" ref="D4:D67" si="12">B4+128</f>
        <v>194</v>
      </c>
      <c r="E4" s="26" t="str">
        <f t="shared" si="1"/>
        <v>01000010</v>
      </c>
      <c r="F4" s="26" t="str">
        <f t="shared" si="2"/>
        <v>0100</v>
      </c>
      <c r="G4" s="26" t="str">
        <f t="shared" si="6"/>
        <v>4</v>
      </c>
      <c r="H4" s="26" t="str">
        <f t="shared" si="3"/>
        <v>0010</v>
      </c>
      <c r="I4" s="26" t="str">
        <f t="shared" si="7"/>
        <v>2</v>
      </c>
      <c r="J4" s="26">
        <f t="shared" si="4"/>
        <v>-62</v>
      </c>
      <c r="K4" s="27">
        <f t="shared" si="5"/>
        <v>-189.1</v>
      </c>
      <c r="L4" s="24" t="str">
        <f t="shared" si="8"/>
        <v>42</v>
      </c>
      <c r="M4" s="30"/>
      <c r="N4" s="30"/>
      <c r="O4" s="25">
        <v>61</v>
      </c>
      <c r="P4" s="25" t="str">
        <f t="shared" si="9"/>
        <v>44</v>
      </c>
      <c r="Q4" s="26" t="str">
        <f t="shared" si="10"/>
        <v>01000100</v>
      </c>
      <c r="R4" s="26">
        <v>68</v>
      </c>
      <c r="S4" s="29">
        <f t="shared" si="11"/>
        <v>-183</v>
      </c>
      <c r="T4" s="24">
        <v>60</v>
      </c>
    </row>
    <row r="5" spans="2:20" x14ac:dyDescent="0.15">
      <c r="B5" s="25">
        <v>67</v>
      </c>
      <c r="C5" s="25" t="str">
        <f t="shared" si="0"/>
        <v>43</v>
      </c>
      <c r="D5" s="25">
        <f t="shared" si="12"/>
        <v>195</v>
      </c>
      <c r="E5" s="26" t="str">
        <f t="shared" si="1"/>
        <v>01000011</v>
      </c>
      <c r="F5" s="26" t="str">
        <f t="shared" si="2"/>
        <v>0100</v>
      </c>
      <c r="G5" s="26" t="str">
        <f t="shared" si="6"/>
        <v>4</v>
      </c>
      <c r="H5" s="26" t="str">
        <f t="shared" si="3"/>
        <v>0011</v>
      </c>
      <c r="I5" s="26" t="str">
        <f t="shared" si="7"/>
        <v>3</v>
      </c>
      <c r="J5" s="26">
        <f t="shared" si="4"/>
        <v>-61</v>
      </c>
      <c r="K5" s="27">
        <f t="shared" si="5"/>
        <v>-186.04999999999998</v>
      </c>
      <c r="L5" s="24" t="str">
        <f t="shared" si="8"/>
        <v>43</v>
      </c>
      <c r="M5" s="25"/>
      <c r="N5" s="25"/>
      <c r="O5" s="25">
        <v>60</v>
      </c>
      <c r="P5" s="25" t="str">
        <f t="shared" si="9"/>
        <v>45</v>
      </c>
      <c r="Q5" s="26" t="str">
        <f t="shared" si="10"/>
        <v>01000101</v>
      </c>
      <c r="R5" s="26">
        <v>69</v>
      </c>
      <c r="S5" s="29">
        <f t="shared" si="11"/>
        <v>-179.95</v>
      </c>
      <c r="T5" s="24">
        <v>59</v>
      </c>
    </row>
    <row r="6" spans="2:20" x14ac:dyDescent="0.15">
      <c r="B6" s="25">
        <v>68</v>
      </c>
      <c r="C6" s="25" t="str">
        <f t="shared" si="0"/>
        <v>44</v>
      </c>
      <c r="D6" s="25">
        <f t="shared" si="12"/>
        <v>196</v>
      </c>
      <c r="E6" s="26" t="str">
        <f t="shared" si="1"/>
        <v>01000100</v>
      </c>
      <c r="F6" s="26" t="str">
        <f t="shared" si="2"/>
        <v>0100</v>
      </c>
      <c r="G6" s="26" t="str">
        <f t="shared" si="6"/>
        <v>4</v>
      </c>
      <c r="H6" s="26" t="str">
        <f t="shared" si="3"/>
        <v>0100</v>
      </c>
      <c r="I6" s="26" t="str">
        <f t="shared" si="7"/>
        <v>4</v>
      </c>
      <c r="J6" s="26">
        <f t="shared" si="4"/>
        <v>-60</v>
      </c>
      <c r="K6" s="27">
        <f t="shared" si="5"/>
        <v>-183</v>
      </c>
      <c r="L6" s="24" t="str">
        <f t="shared" si="8"/>
        <v>44</v>
      </c>
      <c r="M6" s="25"/>
      <c r="N6" s="25"/>
      <c r="O6" s="25">
        <v>59</v>
      </c>
      <c r="P6" s="25" t="str">
        <f t="shared" si="9"/>
        <v>46</v>
      </c>
      <c r="Q6" s="26" t="str">
        <f t="shared" si="10"/>
        <v>01000110</v>
      </c>
      <c r="R6" s="26">
        <v>70</v>
      </c>
      <c r="S6" s="29">
        <f t="shared" si="11"/>
        <v>-176.89999999999998</v>
      </c>
      <c r="T6" s="24">
        <v>58</v>
      </c>
    </row>
    <row r="7" spans="2:20" x14ac:dyDescent="0.15">
      <c r="B7" s="25">
        <v>69</v>
      </c>
      <c r="C7" s="25" t="str">
        <f t="shared" si="0"/>
        <v>45</v>
      </c>
      <c r="D7" s="25">
        <f t="shared" si="12"/>
        <v>197</v>
      </c>
      <c r="E7" s="26" t="str">
        <f t="shared" si="1"/>
        <v>01000101</v>
      </c>
      <c r="F7" s="26" t="str">
        <f t="shared" si="2"/>
        <v>0100</v>
      </c>
      <c r="G7" s="26" t="str">
        <f t="shared" si="6"/>
        <v>4</v>
      </c>
      <c r="H7" s="26" t="str">
        <f t="shared" si="3"/>
        <v>0101</v>
      </c>
      <c r="I7" s="26" t="str">
        <f t="shared" si="7"/>
        <v>5</v>
      </c>
      <c r="J7" s="26">
        <f t="shared" si="4"/>
        <v>-59</v>
      </c>
      <c r="K7" s="27">
        <f t="shared" si="5"/>
        <v>-179.95</v>
      </c>
      <c r="L7" s="24" t="str">
        <f t="shared" si="8"/>
        <v>45</v>
      </c>
      <c r="M7" s="31"/>
      <c r="N7" s="31"/>
      <c r="O7" s="25">
        <v>58</v>
      </c>
      <c r="P7" s="25" t="str">
        <f t="shared" si="9"/>
        <v>47</v>
      </c>
      <c r="Q7" s="26" t="str">
        <f t="shared" si="10"/>
        <v>01000111</v>
      </c>
      <c r="R7" s="26">
        <v>71</v>
      </c>
      <c r="S7" s="29">
        <f t="shared" si="11"/>
        <v>-173.85</v>
      </c>
      <c r="T7" s="24">
        <v>57</v>
      </c>
    </row>
    <row r="8" spans="2:20" x14ac:dyDescent="0.15">
      <c r="B8" s="25">
        <v>70</v>
      </c>
      <c r="C8" s="25" t="str">
        <f t="shared" si="0"/>
        <v>46</v>
      </c>
      <c r="D8" s="25">
        <f t="shared" si="12"/>
        <v>198</v>
      </c>
      <c r="E8" s="26" t="str">
        <f t="shared" si="1"/>
        <v>01000110</v>
      </c>
      <c r="F8" s="26" t="str">
        <f t="shared" si="2"/>
        <v>0100</v>
      </c>
      <c r="G8" s="26" t="str">
        <f t="shared" si="6"/>
        <v>4</v>
      </c>
      <c r="H8" s="26" t="str">
        <f t="shared" si="3"/>
        <v>0110</v>
      </c>
      <c r="I8" s="26" t="str">
        <f t="shared" si="7"/>
        <v>6</v>
      </c>
      <c r="J8" s="26">
        <f t="shared" si="4"/>
        <v>-58</v>
      </c>
      <c r="K8" s="27">
        <f t="shared" si="5"/>
        <v>-176.89999999999998</v>
      </c>
      <c r="L8" s="24" t="str">
        <f t="shared" si="8"/>
        <v>46</v>
      </c>
      <c r="M8" s="25"/>
      <c r="N8" s="25"/>
      <c r="O8" s="25">
        <v>57</v>
      </c>
      <c r="P8" s="25" t="str">
        <f t="shared" si="9"/>
        <v>48</v>
      </c>
      <c r="Q8" s="26" t="str">
        <f t="shared" si="10"/>
        <v>01001000</v>
      </c>
      <c r="R8" s="26">
        <v>72</v>
      </c>
      <c r="S8" s="29">
        <f t="shared" si="11"/>
        <v>-170.79999999999998</v>
      </c>
      <c r="T8" s="24">
        <v>56</v>
      </c>
    </row>
    <row r="9" spans="2:20" x14ac:dyDescent="0.15">
      <c r="B9" s="25">
        <v>71</v>
      </c>
      <c r="C9" s="25" t="str">
        <f t="shared" si="0"/>
        <v>47</v>
      </c>
      <c r="D9" s="25">
        <f t="shared" si="12"/>
        <v>199</v>
      </c>
      <c r="E9" s="26" t="str">
        <f t="shared" si="1"/>
        <v>01000111</v>
      </c>
      <c r="F9" s="26" t="str">
        <f t="shared" si="2"/>
        <v>0100</v>
      </c>
      <c r="G9" s="26" t="str">
        <f t="shared" si="6"/>
        <v>4</v>
      </c>
      <c r="H9" s="26" t="str">
        <f t="shared" si="3"/>
        <v>0111</v>
      </c>
      <c r="I9" s="26" t="str">
        <f t="shared" si="7"/>
        <v>7</v>
      </c>
      <c r="J9" s="26">
        <f t="shared" si="4"/>
        <v>-57</v>
      </c>
      <c r="K9" s="27">
        <f t="shared" si="5"/>
        <v>-173.85</v>
      </c>
      <c r="L9" s="24" t="str">
        <f t="shared" si="8"/>
        <v>47</v>
      </c>
      <c r="M9" s="25"/>
      <c r="N9" s="25"/>
      <c r="O9" s="25">
        <v>56</v>
      </c>
      <c r="P9" s="25" t="str">
        <f t="shared" si="9"/>
        <v>49</v>
      </c>
      <c r="Q9" s="26" t="str">
        <f t="shared" si="10"/>
        <v>01001001</v>
      </c>
      <c r="R9" s="26">
        <v>73</v>
      </c>
      <c r="S9" s="29">
        <f t="shared" si="11"/>
        <v>-167.75</v>
      </c>
      <c r="T9" s="24">
        <v>55</v>
      </c>
    </row>
    <row r="10" spans="2:20" x14ac:dyDescent="0.15">
      <c r="B10" s="25">
        <v>72</v>
      </c>
      <c r="C10" s="25" t="str">
        <f t="shared" si="0"/>
        <v>48</v>
      </c>
      <c r="D10" s="25">
        <f t="shared" si="12"/>
        <v>200</v>
      </c>
      <c r="E10" s="26" t="str">
        <f t="shared" si="1"/>
        <v>01001000</v>
      </c>
      <c r="F10" s="26" t="str">
        <f t="shared" si="2"/>
        <v>0100</v>
      </c>
      <c r="G10" s="26" t="str">
        <f t="shared" si="6"/>
        <v>4</v>
      </c>
      <c r="H10" s="26" t="str">
        <f t="shared" si="3"/>
        <v>1000</v>
      </c>
      <c r="I10" s="26" t="str">
        <f t="shared" si="7"/>
        <v>8</v>
      </c>
      <c r="J10" s="26">
        <f t="shared" si="4"/>
        <v>-56</v>
      </c>
      <c r="K10" s="27">
        <f t="shared" si="5"/>
        <v>-170.79999999999998</v>
      </c>
      <c r="L10" s="24" t="str">
        <f t="shared" si="8"/>
        <v>48</v>
      </c>
      <c r="M10" s="25"/>
      <c r="N10" s="25"/>
      <c r="O10" s="25">
        <v>55</v>
      </c>
      <c r="P10" s="25" t="str">
        <f t="shared" si="9"/>
        <v>4A</v>
      </c>
      <c r="Q10" s="26" t="str">
        <f t="shared" si="10"/>
        <v>01001010</v>
      </c>
      <c r="R10" s="26">
        <v>74</v>
      </c>
      <c r="S10" s="29">
        <f t="shared" si="11"/>
        <v>-164.7</v>
      </c>
      <c r="T10" s="24">
        <v>54</v>
      </c>
    </row>
    <row r="11" spans="2:20" x14ac:dyDescent="0.15">
      <c r="B11" s="25">
        <v>73</v>
      </c>
      <c r="C11" s="25" t="str">
        <f t="shared" si="0"/>
        <v>49</v>
      </c>
      <c r="D11" s="25">
        <f t="shared" si="12"/>
        <v>201</v>
      </c>
      <c r="E11" s="26" t="str">
        <f t="shared" si="1"/>
        <v>01001001</v>
      </c>
      <c r="F11" s="26" t="str">
        <f t="shared" si="2"/>
        <v>0100</v>
      </c>
      <c r="G11" s="26" t="str">
        <f t="shared" si="6"/>
        <v>4</v>
      </c>
      <c r="H11" s="26" t="str">
        <f t="shared" si="3"/>
        <v>1001</v>
      </c>
      <c r="I11" s="26" t="str">
        <f t="shared" si="7"/>
        <v>9</v>
      </c>
      <c r="J11" s="26">
        <f t="shared" si="4"/>
        <v>-55</v>
      </c>
      <c r="K11" s="27">
        <f t="shared" si="5"/>
        <v>-167.75</v>
      </c>
      <c r="L11" s="24" t="str">
        <f t="shared" si="8"/>
        <v>49</v>
      </c>
      <c r="M11" s="25"/>
      <c r="N11" s="25"/>
      <c r="O11" s="25">
        <v>54</v>
      </c>
      <c r="P11" s="25" t="str">
        <f t="shared" si="9"/>
        <v>4B</v>
      </c>
      <c r="Q11" s="26" t="str">
        <f t="shared" si="10"/>
        <v>01001011</v>
      </c>
      <c r="R11" s="26">
        <v>75</v>
      </c>
      <c r="S11" s="29">
        <f t="shared" si="11"/>
        <v>-161.64999999999998</v>
      </c>
      <c r="T11" s="24">
        <v>53</v>
      </c>
    </row>
    <row r="12" spans="2:20" x14ac:dyDescent="0.15">
      <c r="B12" s="25">
        <v>74</v>
      </c>
      <c r="C12" s="25" t="str">
        <f t="shared" si="0"/>
        <v>4A</v>
      </c>
      <c r="D12" s="25">
        <f t="shared" si="12"/>
        <v>202</v>
      </c>
      <c r="E12" s="26" t="str">
        <f t="shared" si="1"/>
        <v>01001010</v>
      </c>
      <c r="F12" s="26" t="str">
        <f t="shared" si="2"/>
        <v>0100</v>
      </c>
      <c r="G12" s="26" t="str">
        <f t="shared" si="6"/>
        <v>4</v>
      </c>
      <c r="H12" s="26" t="str">
        <f t="shared" si="3"/>
        <v>1010</v>
      </c>
      <c r="I12" s="26" t="str">
        <f t="shared" si="7"/>
        <v>A</v>
      </c>
      <c r="J12" s="26">
        <f t="shared" si="4"/>
        <v>-54</v>
      </c>
      <c r="K12" s="27">
        <f t="shared" si="5"/>
        <v>-164.7</v>
      </c>
      <c r="L12" s="24" t="str">
        <f t="shared" si="8"/>
        <v>4A</v>
      </c>
      <c r="M12" s="25"/>
      <c r="N12" s="25"/>
      <c r="O12" s="25">
        <v>53</v>
      </c>
      <c r="P12" s="25" t="str">
        <f t="shared" si="9"/>
        <v>4C</v>
      </c>
      <c r="Q12" s="26" t="str">
        <f t="shared" si="10"/>
        <v>01001100</v>
      </c>
      <c r="R12" s="26">
        <v>76</v>
      </c>
      <c r="S12" s="29">
        <f t="shared" si="11"/>
        <v>-158.6</v>
      </c>
      <c r="T12" s="24">
        <v>52</v>
      </c>
    </row>
    <row r="13" spans="2:20" x14ac:dyDescent="0.15">
      <c r="B13" s="25">
        <v>75</v>
      </c>
      <c r="C13" s="25" t="str">
        <f t="shared" si="0"/>
        <v>4B</v>
      </c>
      <c r="D13" s="25">
        <f t="shared" si="12"/>
        <v>203</v>
      </c>
      <c r="E13" s="26" t="str">
        <f t="shared" si="1"/>
        <v>01001011</v>
      </c>
      <c r="F13" s="26" t="str">
        <f t="shared" si="2"/>
        <v>0100</v>
      </c>
      <c r="G13" s="26" t="str">
        <f t="shared" si="6"/>
        <v>4</v>
      </c>
      <c r="H13" s="26" t="str">
        <f t="shared" si="3"/>
        <v>1011</v>
      </c>
      <c r="I13" s="26" t="str">
        <f t="shared" si="7"/>
        <v>B</v>
      </c>
      <c r="J13" s="26">
        <f t="shared" si="4"/>
        <v>-53</v>
      </c>
      <c r="K13" s="27">
        <f t="shared" si="5"/>
        <v>-161.64999999999998</v>
      </c>
      <c r="L13" s="24" t="str">
        <f t="shared" si="8"/>
        <v>4B</v>
      </c>
      <c r="M13" s="25"/>
      <c r="N13" s="25"/>
      <c r="O13" s="25">
        <v>52</v>
      </c>
      <c r="P13" s="25" t="str">
        <f t="shared" si="9"/>
        <v>4D</v>
      </c>
      <c r="Q13" s="26" t="str">
        <f t="shared" si="10"/>
        <v>01001101</v>
      </c>
      <c r="R13" s="26">
        <v>77</v>
      </c>
      <c r="S13" s="29">
        <f t="shared" si="11"/>
        <v>-155.54999999999998</v>
      </c>
      <c r="T13" s="24">
        <v>51</v>
      </c>
    </row>
    <row r="14" spans="2:20" x14ac:dyDescent="0.15">
      <c r="B14" s="25">
        <v>76</v>
      </c>
      <c r="C14" s="25" t="str">
        <f t="shared" si="0"/>
        <v>4C</v>
      </c>
      <c r="D14" s="25">
        <f t="shared" si="12"/>
        <v>204</v>
      </c>
      <c r="E14" s="26" t="str">
        <f t="shared" si="1"/>
        <v>01001100</v>
      </c>
      <c r="F14" s="26" t="str">
        <f t="shared" si="2"/>
        <v>0100</v>
      </c>
      <c r="G14" s="26" t="str">
        <f t="shared" si="6"/>
        <v>4</v>
      </c>
      <c r="H14" s="26" t="str">
        <f t="shared" si="3"/>
        <v>1100</v>
      </c>
      <c r="I14" s="26" t="str">
        <f t="shared" si="7"/>
        <v>C</v>
      </c>
      <c r="J14" s="26">
        <f t="shared" si="4"/>
        <v>-52</v>
      </c>
      <c r="K14" s="27">
        <f t="shared" si="5"/>
        <v>-158.6</v>
      </c>
      <c r="L14" s="24" t="str">
        <f t="shared" si="8"/>
        <v>4C</v>
      </c>
      <c r="M14" s="25"/>
      <c r="N14" s="25"/>
      <c r="O14" s="25">
        <v>51</v>
      </c>
      <c r="P14" s="25" t="str">
        <f t="shared" si="9"/>
        <v>4E</v>
      </c>
      <c r="Q14" s="26" t="str">
        <f t="shared" si="10"/>
        <v>01001110</v>
      </c>
      <c r="R14" s="26">
        <v>78</v>
      </c>
      <c r="S14" s="29">
        <f t="shared" si="11"/>
        <v>-152.5</v>
      </c>
      <c r="T14" s="24">
        <v>50</v>
      </c>
    </row>
    <row r="15" spans="2:20" x14ac:dyDescent="0.15">
      <c r="B15" s="25">
        <v>77</v>
      </c>
      <c r="C15" s="25" t="str">
        <f t="shared" si="0"/>
        <v>4D</v>
      </c>
      <c r="D15" s="25">
        <f t="shared" si="12"/>
        <v>205</v>
      </c>
      <c r="E15" s="26" t="str">
        <f t="shared" si="1"/>
        <v>01001101</v>
      </c>
      <c r="F15" s="26" t="str">
        <f t="shared" si="2"/>
        <v>0100</v>
      </c>
      <c r="G15" s="26" t="str">
        <f t="shared" si="6"/>
        <v>4</v>
      </c>
      <c r="H15" s="26" t="str">
        <f t="shared" si="3"/>
        <v>1101</v>
      </c>
      <c r="I15" s="26" t="str">
        <f t="shared" si="7"/>
        <v>D</v>
      </c>
      <c r="J15" s="26">
        <f t="shared" si="4"/>
        <v>-51</v>
      </c>
      <c r="K15" s="27">
        <f t="shared" si="5"/>
        <v>-155.54999999999998</v>
      </c>
      <c r="L15" s="24" t="str">
        <f t="shared" si="8"/>
        <v>4D</v>
      </c>
      <c r="M15" s="25"/>
      <c r="N15" s="25"/>
      <c r="O15" s="25">
        <v>50</v>
      </c>
      <c r="P15" s="25" t="str">
        <f t="shared" si="9"/>
        <v>4F</v>
      </c>
      <c r="Q15" s="26" t="str">
        <f t="shared" si="10"/>
        <v>01001111</v>
      </c>
      <c r="R15" s="26">
        <v>79</v>
      </c>
      <c r="S15" s="29">
        <f t="shared" si="11"/>
        <v>-149.44999999999999</v>
      </c>
      <c r="T15" s="24">
        <v>49</v>
      </c>
    </row>
    <row r="16" spans="2:20" x14ac:dyDescent="0.15">
      <c r="B16" s="25">
        <v>78</v>
      </c>
      <c r="C16" s="25" t="str">
        <f t="shared" si="0"/>
        <v>4E</v>
      </c>
      <c r="D16" s="25">
        <f t="shared" si="12"/>
        <v>206</v>
      </c>
      <c r="E16" s="26" t="str">
        <f t="shared" si="1"/>
        <v>01001110</v>
      </c>
      <c r="F16" s="26" t="str">
        <f t="shared" si="2"/>
        <v>0100</v>
      </c>
      <c r="G16" s="26" t="str">
        <f t="shared" si="6"/>
        <v>4</v>
      </c>
      <c r="H16" s="26" t="str">
        <f t="shared" si="3"/>
        <v>1110</v>
      </c>
      <c r="I16" s="26" t="str">
        <f t="shared" si="7"/>
        <v>E</v>
      </c>
      <c r="J16" s="26">
        <f t="shared" si="4"/>
        <v>-50</v>
      </c>
      <c r="K16" s="27">
        <f t="shared" si="5"/>
        <v>-152.5</v>
      </c>
      <c r="L16" s="24" t="str">
        <f t="shared" si="8"/>
        <v>4E</v>
      </c>
      <c r="M16" s="25"/>
      <c r="N16" s="25"/>
      <c r="O16" s="25">
        <v>49</v>
      </c>
      <c r="P16" s="25" t="str">
        <f t="shared" si="9"/>
        <v>50</v>
      </c>
      <c r="Q16" s="26" t="str">
        <f t="shared" si="10"/>
        <v>01010000</v>
      </c>
      <c r="R16" s="26">
        <v>80</v>
      </c>
      <c r="S16" s="29">
        <f t="shared" si="11"/>
        <v>-146.39999999999998</v>
      </c>
      <c r="T16" s="24">
        <v>48</v>
      </c>
    </row>
    <row r="17" spans="2:20" x14ac:dyDescent="0.15">
      <c r="B17" s="25">
        <v>79</v>
      </c>
      <c r="C17" s="25" t="str">
        <f t="shared" si="0"/>
        <v>4F</v>
      </c>
      <c r="D17" s="25">
        <f t="shared" si="12"/>
        <v>207</v>
      </c>
      <c r="E17" s="26" t="str">
        <f t="shared" si="1"/>
        <v>01001111</v>
      </c>
      <c r="F17" s="26" t="str">
        <f t="shared" si="2"/>
        <v>0100</v>
      </c>
      <c r="G17" s="26" t="str">
        <f t="shared" si="6"/>
        <v>4</v>
      </c>
      <c r="H17" s="26" t="str">
        <f t="shared" si="3"/>
        <v>1111</v>
      </c>
      <c r="I17" s="26" t="str">
        <f t="shared" si="7"/>
        <v>F</v>
      </c>
      <c r="J17" s="26">
        <f t="shared" si="4"/>
        <v>-49</v>
      </c>
      <c r="K17" s="27">
        <f t="shared" si="5"/>
        <v>-149.44999999999999</v>
      </c>
      <c r="L17" s="24" t="str">
        <f t="shared" si="8"/>
        <v>4F</v>
      </c>
      <c r="M17" s="25"/>
      <c r="N17" s="25"/>
      <c r="O17" s="25">
        <v>48</v>
      </c>
      <c r="P17" s="25" t="str">
        <f t="shared" si="9"/>
        <v>51</v>
      </c>
      <c r="Q17" s="26" t="str">
        <f t="shared" si="10"/>
        <v>01010001</v>
      </c>
      <c r="R17" s="26">
        <v>81</v>
      </c>
      <c r="S17" s="29">
        <f t="shared" si="11"/>
        <v>-143.35</v>
      </c>
      <c r="T17" s="24">
        <v>47</v>
      </c>
    </row>
    <row r="18" spans="2:20" x14ac:dyDescent="0.15">
      <c r="B18" s="25">
        <v>80</v>
      </c>
      <c r="C18" s="25" t="str">
        <f t="shared" si="0"/>
        <v>50</v>
      </c>
      <c r="D18" s="25">
        <f t="shared" si="12"/>
        <v>208</v>
      </c>
      <c r="E18" s="26" t="str">
        <f t="shared" si="1"/>
        <v>01010000</v>
      </c>
      <c r="F18" s="26" t="str">
        <f t="shared" si="2"/>
        <v>0101</v>
      </c>
      <c r="G18" s="26" t="str">
        <f t="shared" si="6"/>
        <v>5</v>
      </c>
      <c r="H18" s="26" t="str">
        <f t="shared" si="3"/>
        <v>0000</v>
      </c>
      <c r="I18" s="26" t="str">
        <f t="shared" si="7"/>
        <v>0</v>
      </c>
      <c r="J18" s="26">
        <f t="shared" si="4"/>
        <v>-48</v>
      </c>
      <c r="K18" s="27">
        <f t="shared" si="5"/>
        <v>-146.39999999999998</v>
      </c>
      <c r="L18" s="24" t="str">
        <f t="shared" si="8"/>
        <v>50</v>
      </c>
      <c r="M18" s="25"/>
      <c r="N18" s="25"/>
      <c r="O18" s="25">
        <v>47</v>
      </c>
      <c r="P18" s="25" t="str">
        <f t="shared" si="9"/>
        <v>52</v>
      </c>
      <c r="Q18" s="26" t="str">
        <f t="shared" si="10"/>
        <v>01010010</v>
      </c>
      <c r="R18" s="26">
        <v>82</v>
      </c>
      <c r="S18" s="29">
        <f t="shared" si="11"/>
        <v>-140.29999999999998</v>
      </c>
      <c r="T18" s="24">
        <v>46</v>
      </c>
    </row>
    <row r="19" spans="2:20" x14ac:dyDescent="0.15">
      <c r="B19" s="25">
        <v>81</v>
      </c>
      <c r="C19" s="25" t="str">
        <f t="shared" si="0"/>
        <v>51</v>
      </c>
      <c r="D19" s="25">
        <f t="shared" si="12"/>
        <v>209</v>
      </c>
      <c r="E19" s="26" t="str">
        <f t="shared" si="1"/>
        <v>01010001</v>
      </c>
      <c r="F19" s="26" t="str">
        <f t="shared" si="2"/>
        <v>0101</v>
      </c>
      <c r="G19" s="26" t="str">
        <f t="shared" si="6"/>
        <v>5</v>
      </c>
      <c r="H19" s="26" t="str">
        <f t="shared" si="3"/>
        <v>0001</v>
      </c>
      <c r="I19" s="26" t="str">
        <f t="shared" si="7"/>
        <v>1</v>
      </c>
      <c r="J19" s="26">
        <f t="shared" si="4"/>
        <v>-47</v>
      </c>
      <c r="K19" s="27">
        <f t="shared" si="5"/>
        <v>-143.35</v>
      </c>
      <c r="L19" s="24" t="str">
        <f t="shared" si="8"/>
        <v>51</v>
      </c>
      <c r="M19" s="25"/>
      <c r="N19" s="25"/>
      <c r="O19" s="25">
        <v>46</v>
      </c>
      <c r="P19" s="25" t="str">
        <f t="shared" si="9"/>
        <v>53</v>
      </c>
      <c r="Q19" s="26" t="str">
        <f t="shared" si="10"/>
        <v>01010011</v>
      </c>
      <c r="R19" s="26">
        <v>83</v>
      </c>
      <c r="S19" s="29">
        <f t="shared" si="11"/>
        <v>-137.25</v>
      </c>
      <c r="T19" s="24">
        <v>45</v>
      </c>
    </row>
    <row r="20" spans="2:20" x14ac:dyDescent="0.15">
      <c r="B20" s="25">
        <v>82</v>
      </c>
      <c r="C20" s="25" t="str">
        <f t="shared" si="0"/>
        <v>52</v>
      </c>
      <c r="D20" s="25">
        <f t="shared" si="12"/>
        <v>210</v>
      </c>
      <c r="E20" s="26" t="str">
        <f t="shared" si="1"/>
        <v>01010010</v>
      </c>
      <c r="F20" s="26" t="str">
        <f t="shared" si="2"/>
        <v>0101</v>
      </c>
      <c r="G20" s="26" t="str">
        <f t="shared" si="6"/>
        <v>5</v>
      </c>
      <c r="H20" s="26" t="str">
        <f t="shared" si="3"/>
        <v>0010</v>
      </c>
      <c r="I20" s="26" t="str">
        <f t="shared" si="7"/>
        <v>2</v>
      </c>
      <c r="J20" s="26">
        <f t="shared" si="4"/>
        <v>-46</v>
      </c>
      <c r="K20" s="27">
        <f t="shared" si="5"/>
        <v>-140.29999999999998</v>
      </c>
      <c r="L20" s="24" t="str">
        <f t="shared" si="8"/>
        <v>52</v>
      </c>
      <c r="M20" s="25"/>
      <c r="N20" s="25"/>
      <c r="O20" s="25">
        <v>45</v>
      </c>
      <c r="P20" s="25" t="str">
        <f t="shared" si="9"/>
        <v>54</v>
      </c>
      <c r="Q20" s="26" t="str">
        <f t="shared" si="10"/>
        <v>01010100</v>
      </c>
      <c r="R20" s="26">
        <v>84</v>
      </c>
      <c r="S20" s="29">
        <f t="shared" si="11"/>
        <v>-134.19999999999999</v>
      </c>
      <c r="T20" s="24">
        <v>44</v>
      </c>
    </row>
    <row r="21" spans="2:20" x14ac:dyDescent="0.15">
      <c r="B21" s="25">
        <v>83</v>
      </c>
      <c r="C21" s="25" t="str">
        <f t="shared" si="0"/>
        <v>53</v>
      </c>
      <c r="D21" s="25">
        <f t="shared" si="12"/>
        <v>211</v>
      </c>
      <c r="E21" s="26" t="str">
        <f t="shared" si="1"/>
        <v>01010011</v>
      </c>
      <c r="F21" s="26" t="str">
        <f t="shared" si="2"/>
        <v>0101</v>
      </c>
      <c r="G21" s="26" t="str">
        <f t="shared" si="6"/>
        <v>5</v>
      </c>
      <c r="H21" s="26" t="str">
        <f t="shared" si="3"/>
        <v>0011</v>
      </c>
      <c r="I21" s="26" t="str">
        <f t="shared" si="7"/>
        <v>3</v>
      </c>
      <c r="J21" s="26">
        <f t="shared" si="4"/>
        <v>-45</v>
      </c>
      <c r="K21" s="27">
        <f t="shared" si="5"/>
        <v>-137.25</v>
      </c>
      <c r="L21" s="24" t="str">
        <f t="shared" si="8"/>
        <v>53</v>
      </c>
      <c r="M21" s="25"/>
      <c r="N21" s="25"/>
      <c r="O21" s="25">
        <v>44</v>
      </c>
      <c r="P21" s="25" t="str">
        <f t="shared" si="9"/>
        <v>55</v>
      </c>
      <c r="Q21" s="26" t="str">
        <f t="shared" si="10"/>
        <v>01010101</v>
      </c>
      <c r="R21" s="26">
        <v>85</v>
      </c>
      <c r="S21" s="29">
        <f t="shared" si="11"/>
        <v>-131.15</v>
      </c>
      <c r="T21" s="24">
        <v>43</v>
      </c>
    </row>
    <row r="22" spans="2:20" x14ac:dyDescent="0.15">
      <c r="B22" s="25">
        <v>84</v>
      </c>
      <c r="C22" s="25" t="str">
        <f t="shared" si="0"/>
        <v>54</v>
      </c>
      <c r="D22" s="25">
        <f t="shared" si="12"/>
        <v>212</v>
      </c>
      <c r="E22" s="26" t="str">
        <f t="shared" si="1"/>
        <v>01010100</v>
      </c>
      <c r="F22" s="26" t="str">
        <f t="shared" si="2"/>
        <v>0101</v>
      </c>
      <c r="G22" s="26" t="str">
        <f t="shared" si="6"/>
        <v>5</v>
      </c>
      <c r="H22" s="26" t="str">
        <f t="shared" si="3"/>
        <v>0100</v>
      </c>
      <c r="I22" s="26" t="str">
        <f t="shared" si="7"/>
        <v>4</v>
      </c>
      <c r="J22" s="26">
        <f t="shared" si="4"/>
        <v>-44</v>
      </c>
      <c r="K22" s="27">
        <f t="shared" si="5"/>
        <v>-134.19999999999999</v>
      </c>
      <c r="L22" s="24" t="str">
        <f t="shared" si="8"/>
        <v>54</v>
      </c>
      <c r="M22" s="25"/>
      <c r="N22" s="25"/>
      <c r="O22" s="25">
        <v>43</v>
      </c>
      <c r="P22" s="25" t="str">
        <f t="shared" si="9"/>
        <v>56</v>
      </c>
      <c r="Q22" s="26" t="str">
        <f t="shared" si="10"/>
        <v>01010110</v>
      </c>
      <c r="R22" s="26">
        <v>86</v>
      </c>
      <c r="S22" s="29">
        <f t="shared" si="11"/>
        <v>-128.1</v>
      </c>
      <c r="T22" s="24">
        <v>42</v>
      </c>
    </row>
    <row r="23" spans="2:20" x14ac:dyDescent="0.15">
      <c r="B23" s="25">
        <v>85</v>
      </c>
      <c r="C23" s="25" t="str">
        <f t="shared" si="0"/>
        <v>55</v>
      </c>
      <c r="D23" s="25">
        <f t="shared" si="12"/>
        <v>213</v>
      </c>
      <c r="E23" s="26" t="str">
        <f t="shared" si="1"/>
        <v>01010101</v>
      </c>
      <c r="F23" s="26" t="str">
        <f t="shared" si="2"/>
        <v>0101</v>
      </c>
      <c r="G23" s="26" t="str">
        <f t="shared" si="6"/>
        <v>5</v>
      </c>
      <c r="H23" s="26" t="str">
        <f t="shared" si="3"/>
        <v>0101</v>
      </c>
      <c r="I23" s="26" t="str">
        <f t="shared" si="7"/>
        <v>5</v>
      </c>
      <c r="J23" s="26">
        <f t="shared" si="4"/>
        <v>-43</v>
      </c>
      <c r="K23" s="27">
        <f t="shared" si="5"/>
        <v>-131.15</v>
      </c>
      <c r="L23" s="24" t="str">
        <f t="shared" si="8"/>
        <v>55</v>
      </c>
      <c r="M23" s="25"/>
      <c r="N23" s="25"/>
      <c r="O23" s="25">
        <v>42</v>
      </c>
      <c r="P23" s="25" t="str">
        <f t="shared" si="9"/>
        <v>57</v>
      </c>
      <c r="Q23" s="26" t="str">
        <f t="shared" si="10"/>
        <v>01010111</v>
      </c>
      <c r="R23" s="26">
        <v>87</v>
      </c>
      <c r="S23" s="29">
        <f t="shared" si="11"/>
        <v>-125.05</v>
      </c>
      <c r="T23" s="24">
        <v>41</v>
      </c>
    </row>
    <row r="24" spans="2:20" x14ac:dyDescent="0.15">
      <c r="B24" s="25">
        <v>86</v>
      </c>
      <c r="C24" s="25" t="str">
        <f t="shared" si="0"/>
        <v>56</v>
      </c>
      <c r="D24" s="25">
        <f t="shared" si="12"/>
        <v>214</v>
      </c>
      <c r="E24" s="26" t="str">
        <f t="shared" si="1"/>
        <v>01010110</v>
      </c>
      <c r="F24" s="26" t="str">
        <f t="shared" si="2"/>
        <v>0101</v>
      </c>
      <c r="G24" s="26" t="str">
        <f t="shared" si="6"/>
        <v>5</v>
      </c>
      <c r="H24" s="26" t="str">
        <f t="shared" si="3"/>
        <v>0110</v>
      </c>
      <c r="I24" s="26" t="str">
        <f t="shared" si="7"/>
        <v>6</v>
      </c>
      <c r="J24" s="26">
        <f t="shared" si="4"/>
        <v>-42</v>
      </c>
      <c r="K24" s="27">
        <f t="shared" si="5"/>
        <v>-128.1</v>
      </c>
      <c r="L24" s="24" t="str">
        <f t="shared" si="8"/>
        <v>56</v>
      </c>
      <c r="M24" s="25"/>
      <c r="N24" s="25"/>
      <c r="O24" s="25">
        <v>41</v>
      </c>
      <c r="P24" s="25" t="str">
        <f t="shared" si="9"/>
        <v>58</v>
      </c>
      <c r="Q24" s="26" t="str">
        <f t="shared" si="10"/>
        <v>01011000</v>
      </c>
      <c r="R24" s="26">
        <v>88</v>
      </c>
      <c r="S24" s="29">
        <f t="shared" si="11"/>
        <v>-122</v>
      </c>
      <c r="T24" s="24">
        <v>40</v>
      </c>
    </row>
    <row r="25" spans="2:20" x14ac:dyDescent="0.15">
      <c r="B25" s="25">
        <v>87</v>
      </c>
      <c r="C25" s="25" t="str">
        <f t="shared" si="0"/>
        <v>57</v>
      </c>
      <c r="D25" s="25">
        <f t="shared" si="12"/>
        <v>215</v>
      </c>
      <c r="E25" s="26" t="str">
        <f t="shared" si="1"/>
        <v>01010111</v>
      </c>
      <c r="F25" s="26" t="str">
        <f t="shared" si="2"/>
        <v>0101</v>
      </c>
      <c r="G25" s="26" t="str">
        <f t="shared" si="6"/>
        <v>5</v>
      </c>
      <c r="H25" s="26" t="str">
        <f t="shared" si="3"/>
        <v>0111</v>
      </c>
      <c r="I25" s="26" t="str">
        <f t="shared" si="7"/>
        <v>7</v>
      </c>
      <c r="J25" s="26">
        <f t="shared" si="4"/>
        <v>-41</v>
      </c>
      <c r="K25" s="27">
        <f t="shared" si="5"/>
        <v>-125.05</v>
      </c>
      <c r="L25" s="24" t="str">
        <f t="shared" si="8"/>
        <v>57</v>
      </c>
      <c r="M25" s="25"/>
      <c r="N25" s="25"/>
      <c r="O25" s="25">
        <v>40</v>
      </c>
      <c r="P25" s="25" t="str">
        <f t="shared" si="9"/>
        <v>59</v>
      </c>
      <c r="Q25" s="26" t="str">
        <f t="shared" si="10"/>
        <v>01011001</v>
      </c>
      <c r="R25" s="26">
        <v>89</v>
      </c>
      <c r="S25" s="29">
        <f t="shared" si="11"/>
        <v>-118.94999999999999</v>
      </c>
      <c r="T25" s="24">
        <v>39</v>
      </c>
    </row>
    <row r="26" spans="2:20" x14ac:dyDescent="0.15">
      <c r="B26" s="25">
        <v>88</v>
      </c>
      <c r="C26" s="25" t="str">
        <f t="shared" si="0"/>
        <v>58</v>
      </c>
      <c r="D26" s="25">
        <f t="shared" si="12"/>
        <v>216</v>
      </c>
      <c r="E26" s="26" t="str">
        <f t="shared" si="1"/>
        <v>01011000</v>
      </c>
      <c r="F26" s="26" t="str">
        <f t="shared" si="2"/>
        <v>0101</v>
      </c>
      <c r="G26" s="26" t="str">
        <f t="shared" si="6"/>
        <v>5</v>
      </c>
      <c r="H26" s="26" t="str">
        <f t="shared" si="3"/>
        <v>1000</v>
      </c>
      <c r="I26" s="26" t="str">
        <f t="shared" si="7"/>
        <v>8</v>
      </c>
      <c r="J26" s="26">
        <f t="shared" si="4"/>
        <v>-40</v>
      </c>
      <c r="K26" s="27">
        <f t="shared" si="5"/>
        <v>-122</v>
      </c>
      <c r="L26" s="24" t="str">
        <f t="shared" si="8"/>
        <v>58</v>
      </c>
      <c r="M26" s="25"/>
      <c r="N26" s="25"/>
      <c r="O26" s="25">
        <v>39</v>
      </c>
      <c r="P26" s="25" t="str">
        <f t="shared" si="9"/>
        <v>5A</v>
      </c>
      <c r="Q26" s="26" t="str">
        <f t="shared" si="10"/>
        <v>01011010</v>
      </c>
      <c r="R26" s="26">
        <v>90</v>
      </c>
      <c r="S26" s="29">
        <f t="shared" si="11"/>
        <v>-115.89999999999999</v>
      </c>
      <c r="T26" s="24">
        <v>38</v>
      </c>
    </row>
    <row r="27" spans="2:20" x14ac:dyDescent="0.15">
      <c r="B27" s="25">
        <v>89</v>
      </c>
      <c r="C27" s="25" t="str">
        <f t="shared" si="0"/>
        <v>59</v>
      </c>
      <c r="D27" s="25">
        <f t="shared" si="12"/>
        <v>217</v>
      </c>
      <c r="E27" s="26" t="str">
        <f t="shared" si="1"/>
        <v>01011001</v>
      </c>
      <c r="F27" s="26" t="str">
        <f t="shared" si="2"/>
        <v>0101</v>
      </c>
      <c r="G27" s="26" t="str">
        <f t="shared" si="6"/>
        <v>5</v>
      </c>
      <c r="H27" s="26" t="str">
        <f t="shared" si="3"/>
        <v>1001</v>
      </c>
      <c r="I27" s="26" t="str">
        <f t="shared" si="7"/>
        <v>9</v>
      </c>
      <c r="J27" s="26">
        <f t="shared" si="4"/>
        <v>-39</v>
      </c>
      <c r="K27" s="27">
        <f t="shared" si="5"/>
        <v>-118.94999999999999</v>
      </c>
      <c r="L27" s="24" t="str">
        <f t="shared" si="8"/>
        <v>59</v>
      </c>
      <c r="M27" s="25"/>
      <c r="N27" s="25"/>
      <c r="O27" s="25">
        <v>38</v>
      </c>
      <c r="P27" s="25" t="str">
        <f t="shared" si="9"/>
        <v>5B</v>
      </c>
      <c r="Q27" s="26" t="str">
        <f t="shared" si="10"/>
        <v>01011011</v>
      </c>
      <c r="R27" s="26">
        <v>91</v>
      </c>
      <c r="S27" s="29">
        <f t="shared" si="11"/>
        <v>-112.85</v>
      </c>
      <c r="T27" s="24">
        <v>37</v>
      </c>
    </row>
    <row r="28" spans="2:20" x14ac:dyDescent="0.15">
      <c r="B28" s="25">
        <v>90</v>
      </c>
      <c r="C28" s="25" t="str">
        <f t="shared" si="0"/>
        <v>5A</v>
      </c>
      <c r="D28" s="25">
        <f t="shared" si="12"/>
        <v>218</v>
      </c>
      <c r="E28" s="26" t="str">
        <f t="shared" si="1"/>
        <v>01011010</v>
      </c>
      <c r="F28" s="26" t="str">
        <f t="shared" si="2"/>
        <v>0101</v>
      </c>
      <c r="G28" s="26" t="str">
        <f t="shared" si="6"/>
        <v>5</v>
      </c>
      <c r="H28" s="26" t="str">
        <f t="shared" si="3"/>
        <v>1010</v>
      </c>
      <c r="I28" s="26" t="str">
        <f t="shared" si="7"/>
        <v>A</v>
      </c>
      <c r="J28" s="26">
        <f t="shared" si="4"/>
        <v>-38</v>
      </c>
      <c r="K28" s="27">
        <f t="shared" si="5"/>
        <v>-115.89999999999999</v>
      </c>
      <c r="L28" s="24" t="str">
        <f t="shared" si="8"/>
        <v>5A</v>
      </c>
      <c r="M28" s="25"/>
      <c r="N28" s="25"/>
      <c r="O28" s="25">
        <v>37</v>
      </c>
      <c r="P28" s="25" t="str">
        <f t="shared" si="9"/>
        <v>5C</v>
      </c>
      <c r="Q28" s="26" t="str">
        <f t="shared" si="10"/>
        <v>01011100</v>
      </c>
      <c r="R28" s="26">
        <v>92</v>
      </c>
      <c r="S28" s="29">
        <f t="shared" si="11"/>
        <v>-109.8</v>
      </c>
      <c r="T28" s="24">
        <v>36</v>
      </c>
    </row>
    <row r="29" spans="2:20" x14ac:dyDescent="0.15">
      <c r="B29" s="25">
        <v>91</v>
      </c>
      <c r="C29" s="25" t="str">
        <f t="shared" si="0"/>
        <v>5B</v>
      </c>
      <c r="D29" s="25">
        <f t="shared" si="12"/>
        <v>219</v>
      </c>
      <c r="E29" s="26" t="str">
        <f t="shared" si="1"/>
        <v>01011011</v>
      </c>
      <c r="F29" s="26" t="str">
        <f t="shared" si="2"/>
        <v>0101</v>
      </c>
      <c r="G29" s="26" t="str">
        <f t="shared" si="6"/>
        <v>5</v>
      </c>
      <c r="H29" s="26" t="str">
        <f t="shared" si="3"/>
        <v>1011</v>
      </c>
      <c r="I29" s="26" t="str">
        <f t="shared" si="7"/>
        <v>B</v>
      </c>
      <c r="J29" s="26">
        <f t="shared" si="4"/>
        <v>-37</v>
      </c>
      <c r="K29" s="27">
        <f t="shared" si="5"/>
        <v>-112.85</v>
      </c>
      <c r="L29" s="24" t="str">
        <f t="shared" si="8"/>
        <v>5B</v>
      </c>
      <c r="M29" s="25"/>
      <c r="N29" s="25"/>
      <c r="O29" s="25">
        <v>36</v>
      </c>
      <c r="P29" s="25" t="str">
        <f t="shared" si="9"/>
        <v>5D</v>
      </c>
      <c r="Q29" s="26" t="str">
        <f t="shared" si="10"/>
        <v>01011101</v>
      </c>
      <c r="R29" s="26">
        <v>93</v>
      </c>
      <c r="S29" s="29">
        <f t="shared" si="11"/>
        <v>-106.75</v>
      </c>
      <c r="T29" s="24">
        <v>35</v>
      </c>
    </row>
    <row r="30" spans="2:20" x14ac:dyDescent="0.15">
      <c r="B30" s="25">
        <v>92</v>
      </c>
      <c r="C30" s="25" t="str">
        <f t="shared" si="0"/>
        <v>5C</v>
      </c>
      <c r="D30" s="25">
        <f t="shared" si="12"/>
        <v>220</v>
      </c>
      <c r="E30" s="26" t="str">
        <f t="shared" si="1"/>
        <v>01011100</v>
      </c>
      <c r="F30" s="26" t="str">
        <f t="shared" si="2"/>
        <v>0101</v>
      </c>
      <c r="G30" s="26" t="str">
        <f t="shared" si="6"/>
        <v>5</v>
      </c>
      <c r="H30" s="26" t="str">
        <f t="shared" si="3"/>
        <v>1100</v>
      </c>
      <c r="I30" s="26" t="str">
        <f t="shared" si="7"/>
        <v>C</v>
      </c>
      <c r="J30" s="26">
        <f t="shared" si="4"/>
        <v>-36</v>
      </c>
      <c r="K30" s="27">
        <f t="shared" si="5"/>
        <v>-109.8</v>
      </c>
      <c r="L30" s="24" t="str">
        <f t="shared" si="8"/>
        <v>5C</v>
      </c>
      <c r="M30" s="25"/>
      <c r="N30" s="25"/>
      <c r="O30" s="25">
        <v>35</v>
      </c>
      <c r="P30" s="25" t="str">
        <f t="shared" si="9"/>
        <v>5E</v>
      </c>
      <c r="Q30" s="26" t="str">
        <f t="shared" si="10"/>
        <v>01011110</v>
      </c>
      <c r="R30" s="26">
        <v>94</v>
      </c>
      <c r="S30" s="29">
        <f t="shared" si="11"/>
        <v>-103.69999999999999</v>
      </c>
      <c r="T30" s="24">
        <v>34</v>
      </c>
    </row>
    <row r="31" spans="2:20" x14ac:dyDescent="0.15">
      <c r="B31" s="25">
        <v>93</v>
      </c>
      <c r="C31" s="25" t="str">
        <f t="shared" si="0"/>
        <v>5D</v>
      </c>
      <c r="D31" s="25">
        <f t="shared" si="12"/>
        <v>221</v>
      </c>
      <c r="E31" s="26" t="str">
        <f t="shared" si="1"/>
        <v>01011101</v>
      </c>
      <c r="F31" s="26" t="str">
        <f t="shared" si="2"/>
        <v>0101</v>
      </c>
      <c r="G31" s="26" t="str">
        <f t="shared" si="6"/>
        <v>5</v>
      </c>
      <c r="H31" s="26" t="str">
        <f t="shared" si="3"/>
        <v>1101</v>
      </c>
      <c r="I31" s="26" t="str">
        <f t="shared" si="7"/>
        <v>D</v>
      </c>
      <c r="J31" s="26">
        <f t="shared" si="4"/>
        <v>-35</v>
      </c>
      <c r="K31" s="27">
        <f t="shared" si="5"/>
        <v>-106.75</v>
      </c>
      <c r="L31" s="24" t="str">
        <f t="shared" si="8"/>
        <v>5D</v>
      </c>
      <c r="M31" s="25"/>
      <c r="N31" s="25"/>
      <c r="O31" s="25">
        <v>34</v>
      </c>
      <c r="P31" s="25" t="str">
        <f t="shared" si="9"/>
        <v>5F</v>
      </c>
      <c r="Q31" s="26" t="str">
        <f t="shared" si="10"/>
        <v>01011111</v>
      </c>
      <c r="R31" s="26">
        <v>95</v>
      </c>
      <c r="S31" s="29">
        <f t="shared" si="11"/>
        <v>-100.64999999999999</v>
      </c>
      <c r="T31" s="24">
        <v>33</v>
      </c>
    </row>
    <row r="32" spans="2:20" x14ac:dyDescent="0.15">
      <c r="B32" s="25">
        <v>94</v>
      </c>
      <c r="C32" s="25" t="str">
        <f t="shared" si="0"/>
        <v>5E</v>
      </c>
      <c r="D32" s="25">
        <f t="shared" si="12"/>
        <v>222</v>
      </c>
      <c r="E32" s="26" t="str">
        <f t="shared" si="1"/>
        <v>01011110</v>
      </c>
      <c r="F32" s="26" t="str">
        <f t="shared" si="2"/>
        <v>0101</v>
      </c>
      <c r="G32" s="26" t="str">
        <f t="shared" si="6"/>
        <v>5</v>
      </c>
      <c r="H32" s="26" t="str">
        <f t="shared" si="3"/>
        <v>1110</v>
      </c>
      <c r="I32" s="26" t="str">
        <f t="shared" si="7"/>
        <v>E</v>
      </c>
      <c r="J32" s="26">
        <f t="shared" si="4"/>
        <v>-34</v>
      </c>
      <c r="K32" s="27">
        <f t="shared" si="5"/>
        <v>-103.69999999999999</v>
      </c>
      <c r="L32" s="24" t="str">
        <f t="shared" si="8"/>
        <v>5E</v>
      </c>
      <c r="M32" s="25"/>
      <c r="N32" s="25"/>
      <c r="O32" s="25">
        <v>33</v>
      </c>
      <c r="P32" s="25" t="str">
        <f t="shared" si="9"/>
        <v>60</v>
      </c>
      <c r="Q32" s="26" t="str">
        <f t="shared" si="10"/>
        <v>01100000</v>
      </c>
      <c r="R32" s="26">
        <v>96</v>
      </c>
      <c r="S32" s="29">
        <f t="shared" si="11"/>
        <v>-97.6</v>
      </c>
      <c r="T32" s="24">
        <v>32</v>
      </c>
    </row>
    <row r="33" spans="2:20" x14ac:dyDescent="0.15">
      <c r="B33" s="25">
        <v>95</v>
      </c>
      <c r="C33" s="25" t="str">
        <f t="shared" si="0"/>
        <v>5F</v>
      </c>
      <c r="D33" s="25">
        <f t="shared" si="12"/>
        <v>223</v>
      </c>
      <c r="E33" s="26" t="str">
        <f t="shared" si="1"/>
        <v>01011111</v>
      </c>
      <c r="F33" s="26" t="str">
        <f t="shared" si="2"/>
        <v>0101</v>
      </c>
      <c r="G33" s="26" t="str">
        <f t="shared" si="6"/>
        <v>5</v>
      </c>
      <c r="H33" s="26" t="str">
        <f t="shared" si="3"/>
        <v>1111</v>
      </c>
      <c r="I33" s="26" t="str">
        <f t="shared" si="7"/>
        <v>F</v>
      </c>
      <c r="J33" s="26">
        <f t="shared" si="4"/>
        <v>-33</v>
      </c>
      <c r="K33" s="27">
        <f t="shared" si="5"/>
        <v>-100.64999999999999</v>
      </c>
      <c r="L33" s="24" t="str">
        <f t="shared" si="8"/>
        <v>5F</v>
      </c>
      <c r="M33" s="25"/>
      <c r="N33" s="25"/>
      <c r="O33" s="25">
        <v>32</v>
      </c>
      <c r="P33" s="25" t="str">
        <f t="shared" si="9"/>
        <v>61</v>
      </c>
      <c r="Q33" s="26" t="str">
        <f t="shared" si="10"/>
        <v>01100001</v>
      </c>
      <c r="R33" s="26">
        <v>97</v>
      </c>
      <c r="S33" s="29">
        <f t="shared" si="11"/>
        <v>-94.55</v>
      </c>
      <c r="T33" s="24">
        <v>31</v>
      </c>
    </row>
    <row r="34" spans="2:20" x14ac:dyDescent="0.15">
      <c r="B34" s="25">
        <v>96</v>
      </c>
      <c r="C34" s="25" t="str">
        <f t="shared" ref="C34:C65" si="13">DEC2HEX(B34,2)</f>
        <v>60</v>
      </c>
      <c r="D34" s="25">
        <f t="shared" si="12"/>
        <v>224</v>
      </c>
      <c r="E34" s="26" t="str">
        <f t="shared" si="1"/>
        <v>01100000</v>
      </c>
      <c r="F34" s="26" t="str">
        <f t="shared" si="2"/>
        <v>0110</v>
      </c>
      <c r="G34" s="26" t="str">
        <f t="shared" si="6"/>
        <v>6</v>
      </c>
      <c r="H34" s="26" t="str">
        <f t="shared" si="3"/>
        <v>0000</v>
      </c>
      <c r="I34" s="26" t="str">
        <f t="shared" si="7"/>
        <v>0</v>
      </c>
      <c r="J34" s="26">
        <f t="shared" ref="J34:J65" si="14">B34-128</f>
        <v>-32</v>
      </c>
      <c r="K34" s="27">
        <f t="shared" ref="K34:K65" si="15">J34*3.05</f>
        <v>-97.6</v>
      </c>
      <c r="L34" s="24" t="str">
        <f t="shared" si="8"/>
        <v>60</v>
      </c>
      <c r="M34" s="25"/>
      <c r="N34" s="25"/>
      <c r="O34" s="25">
        <v>31</v>
      </c>
      <c r="P34" s="25" t="str">
        <f t="shared" si="9"/>
        <v>62</v>
      </c>
      <c r="Q34" s="26" t="str">
        <f t="shared" si="10"/>
        <v>01100010</v>
      </c>
      <c r="R34" s="26">
        <v>98</v>
      </c>
      <c r="S34" s="29">
        <f t="shared" si="11"/>
        <v>-91.5</v>
      </c>
      <c r="T34" s="24">
        <v>30</v>
      </c>
    </row>
    <row r="35" spans="2:20" x14ac:dyDescent="0.15">
      <c r="B35" s="25">
        <v>97</v>
      </c>
      <c r="C35" s="25" t="str">
        <f t="shared" si="13"/>
        <v>61</v>
      </c>
      <c r="D35" s="25">
        <f t="shared" si="12"/>
        <v>225</v>
      </c>
      <c r="E35" s="26" t="str">
        <f t="shared" si="1"/>
        <v>01100001</v>
      </c>
      <c r="F35" s="26" t="str">
        <f t="shared" si="2"/>
        <v>0110</v>
      </c>
      <c r="G35" s="26" t="str">
        <f t="shared" si="6"/>
        <v>6</v>
      </c>
      <c r="H35" s="26" t="str">
        <f t="shared" si="3"/>
        <v>0001</v>
      </c>
      <c r="I35" s="26" t="str">
        <f t="shared" si="7"/>
        <v>1</v>
      </c>
      <c r="J35" s="26">
        <f t="shared" si="14"/>
        <v>-31</v>
      </c>
      <c r="K35" s="27">
        <f t="shared" si="15"/>
        <v>-94.55</v>
      </c>
      <c r="L35" s="24" t="str">
        <f t="shared" si="8"/>
        <v>61</v>
      </c>
      <c r="M35" s="25"/>
      <c r="N35" s="25"/>
      <c r="O35" s="25">
        <v>30</v>
      </c>
      <c r="P35" s="25" t="str">
        <f t="shared" si="9"/>
        <v>63</v>
      </c>
      <c r="Q35" s="26" t="str">
        <f t="shared" si="10"/>
        <v>01100011</v>
      </c>
      <c r="R35" s="26">
        <v>99</v>
      </c>
      <c r="S35" s="29">
        <f t="shared" si="11"/>
        <v>-88.449999999999989</v>
      </c>
      <c r="T35" s="24">
        <v>29</v>
      </c>
    </row>
    <row r="36" spans="2:20" x14ac:dyDescent="0.15">
      <c r="B36" s="25">
        <v>98</v>
      </c>
      <c r="C36" s="25" t="str">
        <f t="shared" si="13"/>
        <v>62</v>
      </c>
      <c r="D36" s="25">
        <f t="shared" si="12"/>
        <v>226</v>
      </c>
      <c r="E36" s="26" t="str">
        <f t="shared" si="1"/>
        <v>01100010</v>
      </c>
      <c r="F36" s="26" t="str">
        <f t="shared" si="2"/>
        <v>0110</v>
      </c>
      <c r="G36" s="26" t="str">
        <f t="shared" si="6"/>
        <v>6</v>
      </c>
      <c r="H36" s="26" t="str">
        <f t="shared" si="3"/>
        <v>0010</v>
      </c>
      <c r="I36" s="26" t="str">
        <f t="shared" si="7"/>
        <v>2</v>
      </c>
      <c r="J36" s="26">
        <f t="shared" si="14"/>
        <v>-30</v>
      </c>
      <c r="K36" s="27">
        <f t="shared" si="15"/>
        <v>-91.5</v>
      </c>
      <c r="L36" s="24" t="str">
        <f t="shared" si="8"/>
        <v>62</v>
      </c>
      <c r="M36" s="25"/>
      <c r="N36" s="25"/>
      <c r="O36" s="25">
        <v>29</v>
      </c>
      <c r="P36" s="25" t="str">
        <f t="shared" si="9"/>
        <v>64</v>
      </c>
      <c r="Q36" s="26" t="str">
        <f t="shared" si="10"/>
        <v>01100100</v>
      </c>
      <c r="R36" s="26">
        <v>100</v>
      </c>
      <c r="S36" s="29">
        <f t="shared" si="11"/>
        <v>-85.399999999999991</v>
      </c>
      <c r="T36" s="24">
        <v>28</v>
      </c>
    </row>
    <row r="37" spans="2:20" x14ac:dyDescent="0.15">
      <c r="B37" s="25">
        <v>99</v>
      </c>
      <c r="C37" s="25" t="str">
        <f t="shared" si="13"/>
        <v>63</v>
      </c>
      <c r="D37" s="25">
        <f t="shared" si="12"/>
        <v>227</v>
      </c>
      <c r="E37" s="26" t="str">
        <f t="shared" si="1"/>
        <v>01100011</v>
      </c>
      <c r="F37" s="26" t="str">
        <f t="shared" si="2"/>
        <v>0110</v>
      </c>
      <c r="G37" s="26" t="str">
        <f t="shared" si="6"/>
        <v>6</v>
      </c>
      <c r="H37" s="26" t="str">
        <f t="shared" si="3"/>
        <v>0011</v>
      </c>
      <c r="I37" s="26" t="str">
        <f t="shared" si="7"/>
        <v>3</v>
      </c>
      <c r="J37" s="26">
        <f t="shared" si="14"/>
        <v>-29</v>
      </c>
      <c r="K37" s="27">
        <f t="shared" si="15"/>
        <v>-88.449999999999989</v>
      </c>
      <c r="L37" s="24" t="str">
        <f t="shared" si="8"/>
        <v>63</v>
      </c>
      <c r="M37" s="25"/>
      <c r="N37" s="25"/>
      <c r="O37" s="25">
        <v>28</v>
      </c>
      <c r="P37" s="25" t="str">
        <f t="shared" si="9"/>
        <v>65</v>
      </c>
      <c r="Q37" s="26" t="str">
        <f t="shared" si="10"/>
        <v>01100101</v>
      </c>
      <c r="R37" s="26">
        <v>101</v>
      </c>
      <c r="S37" s="29">
        <f t="shared" si="11"/>
        <v>-82.35</v>
      </c>
      <c r="T37" s="24">
        <v>27</v>
      </c>
    </row>
    <row r="38" spans="2:20" x14ac:dyDescent="0.15">
      <c r="B38" s="25">
        <v>100</v>
      </c>
      <c r="C38" s="25" t="str">
        <f t="shared" si="13"/>
        <v>64</v>
      </c>
      <c r="D38" s="25">
        <f t="shared" si="12"/>
        <v>228</v>
      </c>
      <c r="E38" s="26" t="str">
        <f t="shared" si="1"/>
        <v>01100100</v>
      </c>
      <c r="F38" s="26" t="str">
        <f t="shared" si="2"/>
        <v>0110</v>
      </c>
      <c r="G38" s="26" t="str">
        <f t="shared" si="6"/>
        <v>6</v>
      </c>
      <c r="H38" s="26" t="str">
        <f t="shared" si="3"/>
        <v>0100</v>
      </c>
      <c r="I38" s="26" t="str">
        <f t="shared" si="7"/>
        <v>4</v>
      </c>
      <c r="J38" s="26">
        <f t="shared" si="14"/>
        <v>-28</v>
      </c>
      <c r="K38" s="27">
        <f t="shared" si="15"/>
        <v>-85.399999999999991</v>
      </c>
      <c r="L38" s="24" t="str">
        <f t="shared" si="8"/>
        <v>64</v>
      </c>
      <c r="M38" s="25"/>
      <c r="N38" s="25"/>
      <c r="O38" s="25">
        <v>27</v>
      </c>
      <c r="P38" s="25" t="str">
        <f t="shared" si="9"/>
        <v>66</v>
      </c>
      <c r="Q38" s="26" t="str">
        <f t="shared" si="10"/>
        <v>01100110</v>
      </c>
      <c r="R38" s="26">
        <v>102</v>
      </c>
      <c r="S38" s="29">
        <f t="shared" si="11"/>
        <v>-79.3</v>
      </c>
      <c r="T38" s="24">
        <v>26</v>
      </c>
    </row>
    <row r="39" spans="2:20" x14ac:dyDescent="0.15">
      <c r="B39" s="25">
        <v>101</v>
      </c>
      <c r="C39" s="25" t="str">
        <f t="shared" si="13"/>
        <v>65</v>
      </c>
      <c r="D39" s="25">
        <f t="shared" si="12"/>
        <v>229</v>
      </c>
      <c r="E39" s="26" t="str">
        <f t="shared" si="1"/>
        <v>01100101</v>
      </c>
      <c r="F39" s="26" t="str">
        <f t="shared" si="2"/>
        <v>0110</v>
      </c>
      <c r="G39" s="26" t="str">
        <f t="shared" si="6"/>
        <v>6</v>
      </c>
      <c r="H39" s="26" t="str">
        <f t="shared" si="3"/>
        <v>0101</v>
      </c>
      <c r="I39" s="26" t="str">
        <f t="shared" si="7"/>
        <v>5</v>
      </c>
      <c r="J39" s="26">
        <f t="shared" si="14"/>
        <v>-27</v>
      </c>
      <c r="K39" s="27">
        <f t="shared" si="15"/>
        <v>-82.35</v>
      </c>
      <c r="L39" s="24" t="str">
        <f t="shared" si="8"/>
        <v>65</v>
      </c>
      <c r="M39" s="25"/>
      <c r="N39" s="25"/>
      <c r="O39" s="25">
        <v>26</v>
      </c>
      <c r="P39" s="25" t="str">
        <f t="shared" si="9"/>
        <v>67</v>
      </c>
      <c r="Q39" s="26" t="str">
        <f t="shared" si="10"/>
        <v>01100111</v>
      </c>
      <c r="R39" s="26">
        <v>103</v>
      </c>
      <c r="S39" s="29">
        <f t="shared" si="11"/>
        <v>-76.25</v>
      </c>
      <c r="T39" s="24">
        <v>25</v>
      </c>
    </row>
    <row r="40" spans="2:20" x14ac:dyDescent="0.15">
      <c r="B40" s="25">
        <v>102</v>
      </c>
      <c r="C40" s="25" t="str">
        <f t="shared" si="13"/>
        <v>66</v>
      </c>
      <c r="D40" s="25">
        <f t="shared" si="12"/>
        <v>230</v>
      </c>
      <c r="E40" s="26" t="str">
        <f t="shared" si="1"/>
        <v>01100110</v>
      </c>
      <c r="F40" s="26" t="str">
        <f t="shared" si="2"/>
        <v>0110</v>
      </c>
      <c r="G40" s="26" t="str">
        <f t="shared" si="6"/>
        <v>6</v>
      </c>
      <c r="H40" s="26" t="str">
        <f t="shared" si="3"/>
        <v>0110</v>
      </c>
      <c r="I40" s="26" t="str">
        <f t="shared" si="7"/>
        <v>6</v>
      </c>
      <c r="J40" s="26">
        <f t="shared" si="14"/>
        <v>-26</v>
      </c>
      <c r="K40" s="27">
        <f t="shared" si="15"/>
        <v>-79.3</v>
      </c>
      <c r="L40" s="24" t="str">
        <f t="shared" si="8"/>
        <v>66</v>
      </c>
      <c r="M40" s="25"/>
      <c r="N40" s="25"/>
      <c r="O40" s="25">
        <v>25</v>
      </c>
      <c r="P40" s="25" t="str">
        <f t="shared" si="9"/>
        <v>68</v>
      </c>
      <c r="Q40" s="26" t="str">
        <f t="shared" si="10"/>
        <v>01101000</v>
      </c>
      <c r="R40" s="26">
        <v>104</v>
      </c>
      <c r="S40" s="29">
        <f t="shared" si="11"/>
        <v>-73.199999999999989</v>
      </c>
      <c r="T40" s="24">
        <v>24</v>
      </c>
    </row>
    <row r="41" spans="2:20" x14ac:dyDescent="0.15">
      <c r="B41" s="25">
        <v>103</v>
      </c>
      <c r="C41" s="25" t="str">
        <f t="shared" si="13"/>
        <v>67</v>
      </c>
      <c r="D41" s="25">
        <f t="shared" si="12"/>
        <v>231</v>
      </c>
      <c r="E41" s="26" t="str">
        <f t="shared" si="1"/>
        <v>01100111</v>
      </c>
      <c r="F41" s="26" t="str">
        <f t="shared" si="2"/>
        <v>0110</v>
      </c>
      <c r="G41" s="26" t="str">
        <f t="shared" si="6"/>
        <v>6</v>
      </c>
      <c r="H41" s="26" t="str">
        <f t="shared" si="3"/>
        <v>0111</v>
      </c>
      <c r="I41" s="26" t="str">
        <f t="shared" si="7"/>
        <v>7</v>
      </c>
      <c r="J41" s="26">
        <f t="shared" si="14"/>
        <v>-25</v>
      </c>
      <c r="K41" s="27">
        <f t="shared" si="15"/>
        <v>-76.25</v>
      </c>
      <c r="L41" s="24" t="str">
        <f t="shared" si="8"/>
        <v>67</v>
      </c>
      <c r="M41" s="25"/>
      <c r="N41" s="25"/>
      <c r="O41" s="25">
        <v>24</v>
      </c>
      <c r="P41" s="25" t="str">
        <f t="shared" si="9"/>
        <v>69</v>
      </c>
      <c r="Q41" s="26" t="str">
        <f t="shared" si="10"/>
        <v>01101001</v>
      </c>
      <c r="R41" s="26">
        <v>105</v>
      </c>
      <c r="S41" s="29">
        <f t="shared" si="11"/>
        <v>-70.149999999999991</v>
      </c>
      <c r="T41" s="24">
        <v>23</v>
      </c>
    </row>
    <row r="42" spans="2:20" x14ac:dyDescent="0.15">
      <c r="B42" s="25">
        <v>104</v>
      </c>
      <c r="C42" s="25" t="str">
        <f t="shared" si="13"/>
        <v>68</v>
      </c>
      <c r="D42" s="25">
        <f t="shared" si="12"/>
        <v>232</v>
      </c>
      <c r="E42" s="26" t="str">
        <f t="shared" si="1"/>
        <v>01101000</v>
      </c>
      <c r="F42" s="26" t="str">
        <f t="shared" si="2"/>
        <v>0110</v>
      </c>
      <c r="G42" s="26" t="str">
        <f t="shared" si="6"/>
        <v>6</v>
      </c>
      <c r="H42" s="26" t="str">
        <f t="shared" si="3"/>
        <v>1000</v>
      </c>
      <c r="I42" s="26" t="str">
        <f t="shared" si="7"/>
        <v>8</v>
      </c>
      <c r="J42" s="26">
        <f t="shared" si="14"/>
        <v>-24</v>
      </c>
      <c r="K42" s="27">
        <f t="shared" si="15"/>
        <v>-73.199999999999989</v>
      </c>
      <c r="L42" s="24" t="str">
        <f t="shared" si="8"/>
        <v>68</v>
      </c>
      <c r="M42" s="25"/>
      <c r="N42" s="25"/>
      <c r="O42" s="25">
        <v>23</v>
      </c>
      <c r="P42" s="25" t="str">
        <f t="shared" si="9"/>
        <v>6A</v>
      </c>
      <c r="Q42" s="26" t="str">
        <f t="shared" si="10"/>
        <v>01101010</v>
      </c>
      <c r="R42" s="26">
        <v>106</v>
      </c>
      <c r="S42" s="29">
        <f t="shared" si="11"/>
        <v>-67.099999999999994</v>
      </c>
      <c r="T42" s="24">
        <v>22</v>
      </c>
    </row>
    <row r="43" spans="2:20" x14ac:dyDescent="0.15">
      <c r="B43" s="25">
        <v>105</v>
      </c>
      <c r="C43" s="25" t="str">
        <f t="shared" si="13"/>
        <v>69</v>
      </c>
      <c r="D43" s="25">
        <f t="shared" si="12"/>
        <v>233</v>
      </c>
      <c r="E43" s="26" t="str">
        <f t="shared" si="1"/>
        <v>01101001</v>
      </c>
      <c r="F43" s="26" t="str">
        <f t="shared" si="2"/>
        <v>0110</v>
      </c>
      <c r="G43" s="26" t="str">
        <f t="shared" si="6"/>
        <v>6</v>
      </c>
      <c r="H43" s="26" t="str">
        <f t="shared" si="3"/>
        <v>1001</v>
      </c>
      <c r="I43" s="26" t="str">
        <f t="shared" si="7"/>
        <v>9</v>
      </c>
      <c r="J43" s="26">
        <f t="shared" si="14"/>
        <v>-23</v>
      </c>
      <c r="K43" s="27">
        <f t="shared" si="15"/>
        <v>-70.149999999999991</v>
      </c>
      <c r="L43" s="24" t="str">
        <f t="shared" si="8"/>
        <v>69</v>
      </c>
      <c r="M43" s="25"/>
      <c r="N43" s="25"/>
      <c r="O43" s="25">
        <v>22</v>
      </c>
      <c r="P43" s="25" t="str">
        <f t="shared" si="9"/>
        <v>6B</v>
      </c>
      <c r="Q43" s="26" t="str">
        <f t="shared" si="10"/>
        <v>01101011</v>
      </c>
      <c r="R43" s="26">
        <v>107</v>
      </c>
      <c r="S43" s="29">
        <f t="shared" si="11"/>
        <v>-64.05</v>
      </c>
      <c r="T43" s="24">
        <v>21</v>
      </c>
    </row>
    <row r="44" spans="2:20" x14ac:dyDescent="0.15">
      <c r="B44" s="25">
        <v>106</v>
      </c>
      <c r="C44" s="25" t="str">
        <f t="shared" si="13"/>
        <v>6A</v>
      </c>
      <c r="D44" s="25">
        <f t="shared" si="12"/>
        <v>234</v>
      </c>
      <c r="E44" s="26" t="str">
        <f t="shared" si="1"/>
        <v>01101010</v>
      </c>
      <c r="F44" s="26" t="str">
        <f t="shared" si="2"/>
        <v>0110</v>
      </c>
      <c r="G44" s="26" t="str">
        <f t="shared" si="6"/>
        <v>6</v>
      </c>
      <c r="H44" s="26" t="str">
        <f t="shared" si="3"/>
        <v>1010</v>
      </c>
      <c r="I44" s="26" t="str">
        <f t="shared" si="7"/>
        <v>A</v>
      </c>
      <c r="J44" s="26">
        <f t="shared" si="14"/>
        <v>-22</v>
      </c>
      <c r="K44" s="27">
        <f t="shared" si="15"/>
        <v>-67.099999999999994</v>
      </c>
      <c r="L44" s="24" t="str">
        <f t="shared" si="8"/>
        <v>6A</v>
      </c>
      <c r="M44" s="25"/>
      <c r="N44" s="25"/>
      <c r="O44" s="25">
        <v>21</v>
      </c>
      <c r="P44" s="25" t="str">
        <f t="shared" si="9"/>
        <v>6C</v>
      </c>
      <c r="Q44" s="26" t="str">
        <f t="shared" si="10"/>
        <v>01101100</v>
      </c>
      <c r="R44" s="26">
        <v>108</v>
      </c>
      <c r="S44" s="29">
        <f t="shared" si="11"/>
        <v>-61</v>
      </c>
      <c r="T44" s="24">
        <v>20</v>
      </c>
    </row>
    <row r="45" spans="2:20" x14ac:dyDescent="0.15">
      <c r="B45" s="25">
        <v>107</v>
      </c>
      <c r="C45" s="25" t="str">
        <f t="shared" si="13"/>
        <v>6B</v>
      </c>
      <c r="D45" s="25">
        <f t="shared" si="12"/>
        <v>235</v>
      </c>
      <c r="E45" s="26" t="str">
        <f t="shared" si="1"/>
        <v>01101011</v>
      </c>
      <c r="F45" s="26" t="str">
        <f t="shared" si="2"/>
        <v>0110</v>
      </c>
      <c r="G45" s="26" t="str">
        <f t="shared" si="6"/>
        <v>6</v>
      </c>
      <c r="H45" s="26" t="str">
        <f t="shared" si="3"/>
        <v>1011</v>
      </c>
      <c r="I45" s="26" t="str">
        <f t="shared" si="7"/>
        <v>B</v>
      </c>
      <c r="J45" s="26">
        <f t="shared" si="14"/>
        <v>-21</v>
      </c>
      <c r="K45" s="27">
        <f t="shared" si="15"/>
        <v>-64.05</v>
      </c>
      <c r="L45" s="24" t="str">
        <f t="shared" si="8"/>
        <v>6B</v>
      </c>
      <c r="M45" s="25"/>
      <c r="N45" s="25"/>
      <c r="O45" s="25">
        <v>20</v>
      </c>
      <c r="P45" s="25" t="str">
        <f t="shared" si="9"/>
        <v>6D</v>
      </c>
      <c r="Q45" s="26" t="str">
        <f t="shared" si="10"/>
        <v>01101101</v>
      </c>
      <c r="R45" s="26">
        <v>109</v>
      </c>
      <c r="S45" s="29">
        <f t="shared" si="11"/>
        <v>-57.949999999999996</v>
      </c>
      <c r="T45" s="24">
        <v>19</v>
      </c>
    </row>
    <row r="46" spans="2:20" x14ac:dyDescent="0.15">
      <c r="B46" s="25">
        <v>108</v>
      </c>
      <c r="C46" s="25" t="str">
        <f t="shared" si="13"/>
        <v>6C</v>
      </c>
      <c r="D46" s="25">
        <f t="shared" si="12"/>
        <v>236</v>
      </c>
      <c r="E46" s="26" t="str">
        <f t="shared" si="1"/>
        <v>01101100</v>
      </c>
      <c r="F46" s="26" t="str">
        <f t="shared" si="2"/>
        <v>0110</v>
      </c>
      <c r="G46" s="26" t="str">
        <f t="shared" si="6"/>
        <v>6</v>
      </c>
      <c r="H46" s="26" t="str">
        <f t="shared" si="3"/>
        <v>1100</v>
      </c>
      <c r="I46" s="26" t="str">
        <f t="shared" si="7"/>
        <v>C</v>
      </c>
      <c r="J46" s="26">
        <f t="shared" si="14"/>
        <v>-20</v>
      </c>
      <c r="K46" s="27">
        <f t="shared" si="15"/>
        <v>-61</v>
      </c>
      <c r="L46" s="24" t="str">
        <f t="shared" si="8"/>
        <v>6C</v>
      </c>
      <c r="M46" s="25"/>
      <c r="N46" s="25"/>
      <c r="O46" s="25">
        <v>19</v>
      </c>
      <c r="P46" s="25" t="str">
        <f t="shared" si="9"/>
        <v>6E</v>
      </c>
      <c r="Q46" s="26" t="str">
        <f t="shared" si="10"/>
        <v>01101110</v>
      </c>
      <c r="R46" s="26">
        <v>110</v>
      </c>
      <c r="S46" s="29">
        <f t="shared" si="11"/>
        <v>-54.9</v>
      </c>
      <c r="T46" s="24">
        <v>18</v>
      </c>
    </row>
    <row r="47" spans="2:20" x14ac:dyDescent="0.15">
      <c r="B47" s="25">
        <v>109</v>
      </c>
      <c r="C47" s="25" t="str">
        <f t="shared" si="13"/>
        <v>6D</v>
      </c>
      <c r="D47" s="25">
        <f t="shared" si="12"/>
        <v>237</v>
      </c>
      <c r="E47" s="26" t="str">
        <f t="shared" si="1"/>
        <v>01101101</v>
      </c>
      <c r="F47" s="26" t="str">
        <f t="shared" si="2"/>
        <v>0110</v>
      </c>
      <c r="G47" s="26" t="str">
        <f t="shared" si="6"/>
        <v>6</v>
      </c>
      <c r="H47" s="26" t="str">
        <f t="shared" si="3"/>
        <v>1101</v>
      </c>
      <c r="I47" s="26" t="str">
        <f t="shared" si="7"/>
        <v>D</v>
      </c>
      <c r="J47" s="26">
        <f t="shared" si="14"/>
        <v>-19</v>
      </c>
      <c r="K47" s="27">
        <f t="shared" si="15"/>
        <v>-57.949999999999996</v>
      </c>
      <c r="L47" s="24" t="str">
        <f t="shared" si="8"/>
        <v>6D</v>
      </c>
      <c r="M47" s="25"/>
      <c r="N47" s="25"/>
      <c r="O47" s="25">
        <v>18</v>
      </c>
      <c r="P47" s="25" t="str">
        <f t="shared" si="9"/>
        <v>6F</v>
      </c>
      <c r="Q47" s="26" t="str">
        <f t="shared" si="10"/>
        <v>01101111</v>
      </c>
      <c r="R47" s="26">
        <v>111</v>
      </c>
      <c r="S47" s="29">
        <f t="shared" si="11"/>
        <v>-51.849999999999994</v>
      </c>
      <c r="T47" s="24">
        <v>17</v>
      </c>
    </row>
    <row r="48" spans="2:20" x14ac:dyDescent="0.15">
      <c r="B48" s="25">
        <v>110</v>
      </c>
      <c r="C48" s="25" t="str">
        <f t="shared" si="13"/>
        <v>6E</v>
      </c>
      <c r="D48" s="25">
        <f t="shared" si="12"/>
        <v>238</v>
      </c>
      <c r="E48" s="26" t="str">
        <f t="shared" si="1"/>
        <v>01101110</v>
      </c>
      <c r="F48" s="26" t="str">
        <f t="shared" si="2"/>
        <v>0110</v>
      </c>
      <c r="G48" s="26" t="str">
        <f t="shared" si="6"/>
        <v>6</v>
      </c>
      <c r="H48" s="26" t="str">
        <f t="shared" si="3"/>
        <v>1110</v>
      </c>
      <c r="I48" s="26" t="str">
        <f t="shared" si="7"/>
        <v>E</v>
      </c>
      <c r="J48" s="26">
        <f t="shared" si="14"/>
        <v>-18</v>
      </c>
      <c r="K48" s="27">
        <f t="shared" si="15"/>
        <v>-54.9</v>
      </c>
      <c r="L48" s="24" t="str">
        <f t="shared" si="8"/>
        <v>6E</v>
      </c>
      <c r="M48" s="25"/>
      <c r="N48" s="25"/>
      <c r="O48" s="25">
        <v>17</v>
      </c>
      <c r="P48" s="25" t="str">
        <f t="shared" si="9"/>
        <v>70</v>
      </c>
      <c r="Q48" s="26" t="str">
        <f t="shared" si="10"/>
        <v>01110000</v>
      </c>
      <c r="R48" s="26">
        <v>112</v>
      </c>
      <c r="S48" s="29">
        <f t="shared" si="11"/>
        <v>-48.8</v>
      </c>
      <c r="T48" s="24">
        <v>16</v>
      </c>
    </row>
    <row r="49" spans="2:20" x14ac:dyDescent="0.15">
      <c r="B49" s="25">
        <v>111</v>
      </c>
      <c r="C49" s="25" t="str">
        <f t="shared" si="13"/>
        <v>6F</v>
      </c>
      <c r="D49" s="25">
        <f t="shared" si="12"/>
        <v>239</v>
      </c>
      <c r="E49" s="26" t="str">
        <f t="shared" si="1"/>
        <v>01101111</v>
      </c>
      <c r="F49" s="26" t="str">
        <f t="shared" si="2"/>
        <v>0110</v>
      </c>
      <c r="G49" s="26" t="str">
        <f t="shared" si="6"/>
        <v>6</v>
      </c>
      <c r="H49" s="26" t="str">
        <f t="shared" si="3"/>
        <v>1111</v>
      </c>
      <c r="I49" s="26" t="str">
        <f t="shared" si="7"/>
        <v>F</v>
      </c>
      <c r="J49" s="26">
        <f t="shared" si="14"/>
        <v>-17</v>
      </c>
      <c r="K49" s="27">
        <f t="shared" si="15"/>
        <v>-51.849999999999994</v>
      </c>
      <c r="L49" s="24" t="str">
        <f t="shared" si="8"/>
        <v>6F</v>
      </c>
      <c r="M49" s="25"/>
      <c r="N49" s="25"/>
      <c r="O49" s="25">
        <v>16</v>
      </c>
      <c r="P49" s="25" t="str">
        <f t="shared" si="9"/>
        <v>71</v>
      </c>
      <c r="Q49" s="26" t="str">
        <f t="shared" si="10"/>
        <v>01110001</v>
      </c>
      <c r="R49" s="26">
        <v>113</v>
      </c>
      <c r="S49" s="29">
        <f t="shared" si="11"/>
        <v>-45.75</v>
      </c>
      <c r="T49" s="24">
        <v>15</v>
      </c>
    </row>
    <row r="50" spans="2:20" x14ac:dyDescent="0.15">
      <c r="B50" s="25">
        <v>112</v>
      </c>
      <c r="C50" s="25" t="str">
        <f t="shared" si="13"/>
        <v>70</v>
      </c>
      <c r="D50" s="25">
        <f t="shared" si="12"/>
        <v>240</v>
      </c>
      <c r="E50" s="26" t="str">
        <f t="shared" si="1"/>
        <v>01110000</v>
      </c>
      <c r="F50" s="26" t="str">
        <f t="shared" si="2"/>
        <v>0111</v>
      </c>
      <c r="G50" s="26" t="str">
        <f t="shared" si="6"/>
        <v>7</v>
      </c>
      <c r="H50" s="26" t="str">
        <f t="shared" si="3"/>
        <v>0000</v>
      </c>
      <c r="I50" s="26" t="str">
        <f t="shared" si="7"/>
        <v>0</v>
      </c>
      <c r="J50" s="26">
        <f t="shared" si="14"/>
        <v>-16</v>
      </c>
      <c r="K50" s="27">
        <f t="shared" si="15"/>
        <v>-48.8</v>
      </c>
      <c r="L50" s="24" t="str">
        <f t="shared" si="8"/>
        <v>70</v>
      </c>
      <c r="M50" s="25"/>
      <c r="N50" s="25"/>
      <c r="O50" s="25">
        <v>15</v>
      </c>
      <c r="P50" s="25" t="str">
        <f t="shared" si="9"/>
        <v>72</v>
      </c>
      <c r="Q50" s="26" t="str">
        <f t="shared" si="10"/>
        <v>01110010</v>
      </c>
      <c r="R50" s="26">
        <v>114</v>
      </c>
      <c r="S50" s="29">
        <f t="shared" si="11"/>
        <v>-42.699999999999996</v>
      </c>
      <c r="T50" s="24">
        <v>14</v>
      </c>
    </row>
    <row r="51" spans="2:20" x14ac:dyDescent="0.15">
      <c r="B51" s="25">
        <v>113</v>
      </c>
      <c r="C51" s="25" t="str">
        <f t="shared" si="13"/>
        <v>71</v>
      </c>
      <c r="D51" s="25">
        <f t="shared" si="12"/>
        <v>241</v>
      </c>
      <c r="E51" s="26" t="str">
        <f t="shared" si="1"/>
        <v>01110001</v>
      </c>
      <c r="F51" s="26" t="str">
        <f t="shared" si="2"/>
        <v>0111</v>
      </c>
      <c r="G51" s="26" t="str">
        <f t="shared" si="6"/>
        <v>7</v>
      </c>
      <c r="H51" s="26" t="str">
        <f t="shared" si="3"/>
        <v>0001</v>
      </c>
      <c r="I51" s="26" t="str">
        <f t="shared" si="7"/>
        <v>1</v>
      </c>
      <c r="J51" s="26">
        <f t="shared" si="14"/>
        <v>-15</v>
      </c>
      <c r="K51" s="27">
        <f t="shared" si="15"/>
        <v>-45.75</v>
      </c>
      <c r="L51" s="24" t="str">
        <f t="shared" si="8"/>
        <v>71</v>
      </c>
      <c r="M51" s="25"/>
      <c r="N51" s="25"/>
      <c r="O51" s="25">
        <v>14</v>
      </c>
      <c r="P51" s="25" t="str">
        <f t="shared" si="9"/>
        <v>73</v>
      </c>
      <c r="Q51" s="26" t="str">
        <f t="shared" si="10"/>
        <v>01110011</v>
      </c>
      <c r="R51" s="26">
        <v>115</v>
      </c>
      <c r="S51" s="29">
        <f t="shared" si="11"/>
        <v>-39.65</v>
      </c>
      <c r="T51" s="24">
        <v>13</v>
      </c>
    </row>
    <row r="52" spans="2:20" x14ac:dyDescent="0.15">
      <c r="B52" s="25">
        <v>114</v>
      </c>
      <c r="C52" s="25" t="str">
        <f t="shared" si="13"/>
        <v>72</v>
      </c>
      <c r="D52" s="25">
        <f t="shared" si="12"/>
        <v>242</v>
      </c>
      <c r="E52" s="26" t="str">
        <f t="shared" si="1"/>
        <v>01110010</v>
      </c>
      <c r="F52" s="26" t="str">
        <f t="shared" si="2"/>
        <v>0111</v>
      </c>
      <c r="G52" s="26" t="str">
        <f t="shared" si="6"/>
        <v>7</v>
      </c>
      <c r="H52" s="26" t="str">
        <f t="shared" si="3"/>
        <v>0010</v>
      </c>
      <c r="I52" s="26" t="str">
        <f t="shared" si="7"/>
        <v>2</v>
      </c>
      <c r="J52" s="26">
        <f t="shared" si="14"/>
        <v>-14</v>
      </c>
      <c r="K52" s="27">
        <f t="shared" si="15"/>
        <v>-42.699999999999996</v>
      </c>
      <c r="L52" s="24" t="str">
        <f t="shared" si="8"/>
        <v>72</v>
      </c>
      <c r="M52" s="25"/>
      <c r="N52" s="25"/>
      <c r="O52" s="25">
        <v>13</v>
      </c>
      <c r="P52" s="25" t="str">
        <f t="shared" si="9"/>
        <v>74</v>
      </c>
      <c r="Q52" s="26" t="str">
        <f t="shared" si="10"/>
        <v>01110100</v>
      </c>
      <c r="R52" s="26">
        <v>116</v>
      </c>
      <c r="S52" s="29">
        <f t="shared" si="11"/>
        <v>-36.599999999999994</v>
      </c>
      <c r="T52" s="24">
        <v>12</v>
      </c>
    </row>
    <row r="53" spans="2:20" x14ac:dyDescent="0.15">
      <c r="B53" s="25">
        <v>115</v>
      </c>
      <c r="C53" s="25" t="str">
        <f t="shared" si="13"/>
        <v>73</v>
      </c>
      <c r="D53" s="25">
        <f t="shared" si="12"/>
        <v>243</v>
      </c>
      <c r="E53" s="26" t="str">
        <f t="shared" si="1"/>
        <v>01110011</v>
      </c>
      <c r="F53" s="26" t="str">
        <f t="shared" si="2"/>
        <v>0111</v>
      </c>
      <c r="G53" s="26" t="str">
        <f t="shared" si="6"/>
        <v>7</v>
      </c>
      <c r="H53" s="26" t="str">
        <f t="shared" si="3"/>
        <v>0011</v>
      </c>
      <c r="I53" s="26" t="str">
        <f t="shared" si="7"/>
        <v>3</v>
      </c>
      <c r="J53" s="26">
        <f t="shared" si="14"/>
        <v>-13</v>
      </c>
      <c r="K53" s="27">
        <f t="shared" si="15"/>
        <v>-39.65</v>
      </c>
      <c r="L53" s="24" t="str">
        <f t="shared" si="8"/>
        <v>73</v>
      </c>
      <c r="M53" s="25"/>
      <c r="N53" s="25"/>
      <c r="O53" s="25">
        <v>12</v>
      </c>
      <c r="P53" s="25" t="str">
        <f t="shared" si="9"/>
        <v>75</v>
      </c>
      <c r="Q53" s="26" t="str">
        <f t="shared" si="10"/>
        <v>01110101</v>
      </c>
      <c r="R53" s="26">
        <v>117</v>
      </c>
      <c r="S53" s="29">
        <f t="shared" si="11"/>
        <v>-33.549999999999997</v>
      </c>
      <c r="T53" s="24">
        <v>11</v>
      </c>
    </row>
    <row r="54" spans="2:20" x14ac:dyDescent="0.15">
      <c r="B54" s="25">
        <v>116</v>
      </c>
      <c r="C54" s="25" t="str">
        <f t="shared" si="13"/>
        <v>74</v>
      </c>
      <c r="D54" s="25">
        <f t="shared" si="12"/>
        <v>244</v>
      </c>
      <c r="E54" s="26" t="str">
        <f t="shared" si="1"/>
        <v>01110100</v>
      </c>
      <c r="F54" s="26" t="str">
        <f t="shared" si="2"/>
        <v>0111</v>
      </c>
      <c r="G54" s="26" t="str">
        <f t="shared" si="6"/>
        <v>7</v>
      </c>
      <c r="H54" s="26" t="str">
        <f t="shared" si="3"/>
        <v>0100</v>
      </c>
      <c r="I54" s="26" t="str">
        <f t="shared" si="7"/>
        <v>4</v>
      </c>
      <c r="J54" s="26">
        <f t="shared" si="14"/>
        <v>-12</v>
      </c>
      <c r="K54" s="27">
        <f t="shared" si="15"/>
        <v>-36.599999999999994</v>
      </c>
      <c r="L54" s="24" t="str">
        <f t="shared" si="8"/>
        <v>74</v>
      </c>
      <c r="M54" s="25"/>
      <c r="N54" s="25"/>
      <c r="O54" s="25">
        <v>11</v>
      </c>
      <c r="P54" s="25" t="str">
        <f t="shared" si="9"/>
        <v>76</v>
      </c>
      <c r="Q54" s="26" t="str">
        <f t="shared" si="10"/>
        <v>01110110</v>
      </c>
      <c r="R54" s="26">
        <v>118</v>
      </c>
      <c r="S54" s="29">
        <f t="shared" si="11"/>
        <v>-30.5</v>
      </c>
      <c r="T54" s="24">
        <v>10</v>
      </c>
    </row>
    <row r="55" spans="2:20" x14ac:dyDescent="0.15">
      <c r="B55" s="25">
        <v>117</v>
      </c>
      <c r="C55" s="25" t="str">
        <f t="shared" si="13"/>
        <v>75</v>
      </c>
      <c r="D55" s="25">
        <f t="shared" si="12"/>
        <v>245</v>
      </c>
      <c r="E55" s="26" t="str">
        <f t="shared" si="1"/>
        <v>01110101</v>
      </c>
      <c r="F55" s="26" t="str">
        <f t="shared" si="2"/>
        <v>0111</v>
      </c>
      <c r="G55" s="26" t="str">
        <f t="shared" si="6"/>
        <v>7</v>
      </c>
      <c r="H55" s="26" t="str">
        <f t="shared" si="3"/>
        <v>0101</v>
      </c>
      <c r="I55" s="26" t="str">
        <f t="shared" si="7"/>
        <v>5</v>
      </c>
      <c r="J55" s="26">
        <f t="shared" si="14"/>
        <v>-11</v>
      </c>
      <c r="K55" s="27">
        <f t="shared" si="15"/>
        <v>-33.549999999999997</v>
      </c>
      <c r="L55" s="24" t="str">
        <f t="shared" si="8"/>
        <v>75</v>
      </c>
      <c r="M55" s="25"/>
      <c r="N55" s="25"/>
      <c r="O55" s="25">
        <v>10</v>
      </c>
      <c r="P55" s="25" t="str">
        <f t="shared" si="9"/>
        <v>77</v>
      </c>
      <c r="Q55" s="26" t="str">
        <f t="shared" si="10"/>
        <v>01110111</v>
      </c>
      <c r="R55" s="26">
        <v>119</v>
      </c>
      <c r="S55" s="29">
        <f t="shared" si="11"/>
        <v>-27.45</v>
      </c>
      <c r="T55" s="24">
        <v>9</v>
      </c>
    </row>
    <row r="56" spans="2:20" x14ac:dyDescent="0.15">
      <c r="B56" s="25">
        <v>118</v>
      </c>
      <c r="C56" s="25" t="str">
        <f t="shared" si="13"/>
        <v>76</v>
      </c>
      <c r="D56" s="25">
        <f t="shared" si="12"/>
        <v>246</v>
      </c>
      <c r="E56" s="26" t="str">
        <f t="shared" si="1"/>
        <v>01110110</v>
      </c>
      <c r="F56" s="26" t="str">
        <f t="shared" si="2"/>
        <v>0111</v>
      </c>
      <c r="G56" s="26" t="str">
        <f t="shared" si="6"/>
        <v>7</v>
      </c>
      <c r="H56" s="26" t="str">
        <f t="shared" si="3"/>
        <v>0110</v>
      </c>
      <c r="I56" s="26" t="str">
        <f t="shared" si="7"/>
        <v>6</v>
      </c>
      <c r="J56" s="26">
        <f t="shared" si="14"/>
        <v>-10</v>
      </c>
      <c r="K56" s="27">
        <f t="shared" si="15"/>
        <v>-30.5</v>
      </c>
      <c r="L56" s="24" t="str">
        <f t="shared" si="8"/>
        <v>76</v>
      </c>
      <c r="M56" s="25"/>
      <c r="N56" s="25"/>
      <c r="O56" s="25">
        <v>9</v>
      </c>
      <c r="P56" s="25" t="str">
        <f t="shared" si="9"/>
        <v>78</v>
      </c>
      <c r="Q56" s="26" t="str">
        <f t="shared" si="10"/>
        <v>01111000</v>
      </c>
      <c r="R56" s="26">
        <v>120</v>
      </c>
      <c r="S56" s="29">
        <f t="shared" si="11"/>
        <v>-24.4</v>
      </c>
      <c r="T56" s="24">
        <v>8</v>
      </c>
    </row>
    <row r="57" spans="2:20" x14ac:dyDescent="0.15">
      <c r="B57" s="25">
        <v>119</v>
      </c>
      <c r="C57" s="25" t="str">
        <f t="shared" si="13"/>
        <v>77</v>
      </c>
      <c r="D57" s="25">
        <f t="shared" si="12"/>
        <v>247</v>
      </c>
      <c r="E57" s="26" t="str">
        <f t="shared" si="1"/>
        <v>01110111</v>
      </c>
      <c r="F57" s="26" t="str">
        <f t="shared" si="2"/>
        <v>0111</v>
      </c>
      <c r="G57" s="26" t="str">
        <f t="shared" si="6"/>
        <v>7</v>
      </c>
      <c r="H57" s="26" t="str">
        <f t="shared" si="3"/>
        <v>0111</v>
      </c>
      <c r="I57" s="26" t="str">
        <f t="shared" si="7"/>
        <v>7</v>
      </c>
      <c r="J57" s="26">
        <f t="shared" si="14"/>
        <v>-9</v>
      </c>
      <c r="K57" s="27">
        <f t="shared" si="15"/>
        <v>-27.45</v>
      </c>
      <c r="L57" s="24" t="str">
        <f t="shared" si="8"/>
        <v>77</v>
      </c>
      <c r="M57" s="25"/>
      <c r="N57" s="25"/>
      <c r="O57" s="25">
        <v>8</v>
      </c>
      <c r="P57" s="25" t="str">
        <f t="shared" si="9"/>
        <v>79</v>
      </c>
      <c r="Q57" s="26" t="str">
        <f t="shared" si="10"/>
        <v>01111001</v>
      </c>
      <c r="R57" s="26">
        <v>121</v>
      </c>
      <c r="S57" s="29">
        <f t="shared" si="11"/>
        <v>-21.349999999999998</v>
      </c>
      <c r="T57" s="24">
        <v>7</v>
      </c>
    </row>
    <row r="58" spans="2:20" x14ac:dyDescent="0.15">
      <c r="B58" s="25">
        <v>120</v>
      </c>
      <c r="C58" s="25" t="str">
        <f t="shared" si="13"/>
        <v>78</v>
      </c>
      <c r="D58" s="25">
        <f t="shared" si="12"/>
        <v>248</v>
      </c>
      <c r="E58" s="26" t="str">
        <f t="shared" si="1"/>
        <v>01111000</v>
      </c>
      <c r="F58" s="26" t="str">
        <f t="shared" si="2"/>
        <v>0111</v>
      </c>
      <c r="G58" s="26" t="str">
        <f t="shared" si="6"/>
        <v>7</v>
      </c>
      <c r="H58" s="26" t="str">
        <f t="shared" si="3"/>
        <v>1000</v>
      </c>
      <c r="I58" s="26" t="str">
        <f t="shared" si="7"/>
        <v>8</v>
      </c>
      <c r="J58" s="26">
        <f t="shared" si="14"/>
        <v>-8</v>
      </c>
      <c r="K58" s="27">
        <f t="shared" si="15"/>
        <v>-24.4</v>
      </c>
      <c r="L58" s="24" t="str">
        <f t="shared" si="8"/>
        <v>78</v>
      </c>
      <c r="M58" s="25"/>
      <c r="N58" s="25"/>
      <c r="O58" s="25">
        <v>7</v>
      </c>
      <c r="P58" s="25" t="str">
        <f t="shared" si="9"/>
        <v>7A</v>
      </c>
      <c r="Q58" s="26" t="str">
        <f t="shared" si="10"/>
        <v>01111010</v>
      </c>
      <c r="R58" s="26">
        <v>122</v>
      </c>
      <c r="S58" s="29">
        <f t="shared" si="11"/>
        <v>-18.299999999999997</v>
      </c>
      <c r="T58" s="24">
        <v>6</v>
      </c>
    </row>
    <row r="59" spans="2:20" x14ac:dyDescent="0.15">
      <c r="B59" s="25">
        <v>121</v>
      </c>
      <c r="C59" s="25" t="str">
        <f t="shared" si="13"/>
        <v>79</v>
      </c>
      <c r="D59" s="25">
        <f t="shared" si="12"/>
        <v>249</v>
      </c>
      <c r="E59" s="26" t="str">
        <f t="shared" si="1"/>
        <v>01111001</v>
      </c>
      <c r="F59" s="26" t="str">
        <f t="shared" si="2"/>
        <v>0111</v>
      </c>
      <c r="G59" s="26" t="str">
        <f t="shared" si="6"/>
        <v>7</v>
      </c>
      <c r="H59" s="26" t="str">
        <f t="shared" si="3"/>
        <v>1001</v>
      </c>
      <c r="I59" s="26" t="str">
        <f t="shared" si="7"/>
        <v>9</v>
      </c>
      <c r="J59" s="26">
        <f t="shared" si="14"/>
        <v>-7</v>
      </c>
      <c r="K59" s="27">
        <f t="shared" si="15"/>
        <v>-21.349999999999998</v>
      </c>
      <c r="L59" s="24" t="str">
        <f t="shared" si="8"/>
        <v>79</v>
      </c>
      <c r="M59" s="25"/>
      <c r="N59" s="25"/>
      <c r="O59" s="25">
        <v>6</v>
      </c>
      <c r="P59" s="25" t="str">
        <f t="shared" si="9"/>
        <v>7B</v>
      </c>
      <c r="Q59" s="26" t="str">
        <f t="shared" si="10"/>
        <v>01111011</v>
      </c>
      <c r="R59" s="26">
        <v>123</v>
      </c>
      <c r="S59" s="29">
        <f t="shared" si="11"/>
        <v>-15.25</v>
      </c>
      <c r="T59" s="24">
        <v>5</v>
      </c>
    </row>
    <row r="60" spans="2:20" x14ac:dyDescent="0.15">
      <c r="B60" s="25">
        <v>122</v>
      </c>
      <c r="C60" s="25" t="str">
        <f t="shared" si="13"/>
        <v>7A</v>
      </c>
      <c r="D60" s="25">
        <f t="shared" si="12"/>
        <v>250</v>
      </c>
      <c r="E60" s="26" t="str">
        <f t="shared" si="1"/>
        <v>01111010</v>
      </c>
      <c r="F60" s="26" t="str">
        <f t="shared" si="2"/>
        <v>0111</v>
      </c>
      <c r="G60" s="26" t="str">
        <f t="shared" si="6"/>
        <v>7</v>
      </c>
      <c r="H60" s="26" t="str">
        <f t="shared" si="3"/>
        <v>1010</v>
      </c>
      <c r="I60" s="26" t="str">
        <f t="shared" si="7"/>
        <v>A</v>
      </c>
      <c r="J60" s="26">
        <f t="shared" si="14"/>
        <v>-6</v>
      </c>
      <c r="K60" s="27">
        <f t="shared" si="15"/>
        <v>-18.299999999999997</v>
      </c>
      <c r="L60" s="24" t="str">
        <f t="shared" si="8"/>
        <v>7A</v>
      </c>
      <c r="M60" s="25"/>
      <c r="N60" s="25"/>
      <c r="O60" s="25">
        <v>5</v>
      </c>
      <c r="P60" s="25" t="str">
        <f t="shared" si="9"/>
        <v>7C</v>
      </c>
      <c r="Q60" s="26" t="str">
        <f t="shared" si="10"/>
        <v>01111100</v>
      </c>
      <c r="R60" s="26">
        <v>124</v>
      </c>
      <c r="S60" s="29">
        <f t="shared" si="11"/>
        <v>-12.2</v>
      </c>
      <c r="T60" s="24">
        <v>4</v>
      </c>
    </row>
    <row r="61" spans="2:20" x14ac:dyDescent="0.15">
      <c r="B61" s="25">
        <v>123</v>
      </c>
      <c r="C61" s="25" t="str">
        <f t="shared" si="13"/>
        <v>7B</v>
      </c>
      <c r="D61" s="25">
        <f t="shared" si="12"/>
        <v>251</v>
      </c>
      <c r="E61" s="26" t="str">
        <f t="shared" si="1"/>
        <v>01111011</v>
      </c>
      <c r="F61" s="26" t="str">
        <f t="shared" si="2"/>
        <v>0111</v>
      </c>
      <c r="G61" s="26" t="str">
        <f t="shared" si="6"/>
        <v>7</v>
      </c>
      <c r="H61" s="26" t="str">
        <f t="shared" si="3"/>
        <v>1011</v>
      </c>
      <c r="I61" s="26" t="str">
        <f t="shared" si="7"/>
        <v>B</v>
      </c>
      <c r="J61" s="26">
        <f t="shared" si="14"/>
        <v>-5</v>
      </c>
      <c r="K61" s="27">
        <f t="shared" si="15"/>
        <v>-15.25</v>
      </c>
      <c r="L61" s="24" t="str">
        <f t="shared" si="8"/>
        <v>7B</v>
      </c>
      <c r="M61" s="25"/>
      <c r="N61" s="25"/>
      <c r="O61" s="25">
        <v>4</v>
      </c>
      <c r="P61" s="25" t="str">
        <f t="shared" si="9"/>
        <v>7D</v>
      </c>
      <c r="Q61" s="26" t="str">
        <f t="shared" si="10"/>
        <v>01111101</v>
      </c>
      <c r="R61" s="26">
        <v>125</v>
      </c>
      <c r="S61" s="29">
        <f t="shared" si="11"/>
        <v>-9.1499999999999986</v>
      </c>
      <c r="T61" s="24">
        <v>3</v>
      </c>
    </row>
    <row r="62" spans="2:20" x14ac:dyDescent="0.15">
      <c r="B62" s="25">
        <v>124</v>
      </c>
      <c r="C62" s="25" t="str">
        <f t="shared" si="13"/>
        <v>7C</v>
      </c>
      <c r="D62" s="25">
        <f t="shared" si="12"/>
        <v>252</v>
      </c>
      <c r="E62" s="26" t="str">
        <f t="shared" si="1"/>
        <v>01111100</v>
      </c>
      <c r="F62" s="26" t="str">
        <f t="shared" si="2"/>
        <v>0111</v>
      </c>
      <c r="G62" s="26" t="str">
        <f t="shared" si="6"/>
        <v>7</v>
      </c>
      <c r="H62" s="26" t="str">
        <f t="shared" si="3"/>
        <v>1100</v>
      </c>
      <c r="I62" s="26" t="str">
        <f t="shared" si="7"/>
        <v>C</v>
      </c>
      <c r="J62" s="26">
        <f t="shared" si="14"/>
        <v>-4</v>
      </c>
      <c r="K62" s="27">
        <f t="shared" si="15"/>
        <v>-12.2</v>
      </c>
      <c r="L62" s="24" t="str">
        <f t="shared" si="8"/>
        <v>7C</v>
      </c>
      <c r="M62" s="25"/>
      <c r="N62" s="25"/>
      <c r="O62" s="25">
        <v>3</v>
      </c>
      <c r="P62" s="25" t="str">
        <f t="shared" si="9"/>
        <v>7E</v>
      </c>
      <c r="Q62" s="26" t="str">
        <f t="shared" si="10"/>
        <v>01111110</v>
      </c>
      <c r="R62" s="26">
        <v>126</v>
      </c>
      <c r="S62" s="29">
        <f t="shared" si="11"/>
        <v>-6.1</v>
      </c>
      <c r="T62" s="24">
        <v>2</v>
      </c>
    </row>
    <row r="63" spans="2:20" x14ac:dyDescent="0.15">
      <c r="B63" s="25">
        <v>125</v>
      </c>
      <c r="C63" s="25" t="str">
        <f t="shared" si="13"/>
        <v>7D</v>
      </c>
      <c r="D63" s="25">
        <f t="shared" si="12"/>
        <v>253</v>
      </c>
      <c r="E63" s="26" t="str">
        <f t="shared" si="1"/>
        <v>01111101</v>
      </c>
      <c r="F63" s="26" t="str">
        <f t="shared" si="2"/>
        <v>0111</v>
      </c>
      <c r="G63" s="26" t="str">
        <f t="shared" si="6"/>
        <v>7</v>
      </c>
      <c r="H63" s="26" t="str">
        <f t="shared" si="3"/>
        <v>1101</v>
      </c>
      <c r="I63" s="26" t="str">
        <f t="shared" si="7"/>
        <v>D</v>
      </c>
      <c r="J63" s="26">
        <f t="shared" si="14"/>
        <v>-3</v>
      </c>
      <c r="K63" s="27">
        <f t="shared" si="15"/>
        <v>-9.1499999999999986</v>
      </c>
      <c r="L63" s="24" t="str">
        <f t="shared" si="8"/>
        <v>7D</v>
      </c>
      <c r="M63" s="25"/>
      <c r="N63" s="25"/>
      <c r="O63" s="25">
        <v>2</v>
      </c>
      <c r="P63" s="25" t="str">
        <f t="shared" si="9"/>
        <v>7F</v>
      </c>
      <c r="Q63" s="26" t="str">
        <f t="shared" si="10"/>
        <v>01111111</v>
      </c>
      <c r="R63" s="26">
        <v>127</v>
      </c>
      <c r="S63" s="29">
        <f t="shared" si="11"/>
        <v>-3.05</v>
      </c>
      <c r="T63" s="24">
        <v>1</v>
      </c>
    </row>
    <row r="64" spans="2:20" x14ac:dyDescent="0.15">
      <c r="B64" s="25">
        <v>126</v>
      </c>
      <c r="C64" s="25" t="str">
        <f t="shared" si="13"/>
        <v>7E</v>
      </c>
      <c r="D64" s="25">
        <f t="shared" si="12"/>
        <v>254</v>
      </c>
      <c r="E64" s="26" t="str">
        <f t="shared" si="1"/>
        <v>01111110</v>
      </c>
      <c r="F64" s="26" t="str">
        <f t="shared" si="2"/>
        <v>0111</v>
      </c>
      <c r="G64" s="26" t="str">
        <f t="shared" si="6"/>
        <v>7</v>
      </c>
      <c r="H64" s="26" t="str">
        <f t="shared" si="3"/>
        <v>1110</v>
      </c>
      <c r="I64" s="26" t="str">
        <f t="shared" si="7"/>
        <v>E</v>
      </c>
      <c r="J64" s="26">
        <f t="shared" si="14"/>
        <v>-2</v>
      </c>
      <c r="K64" s="27">
        <f t="shared" si="15"/>
        <v>-6.1</v>
      </c>
      <c r="L64" s="24" t="str">
        <f t="shared" si="8"/>
        <v>7E</v>
      </c>
      <c r="M64" s="25"/>
      <c r="N64" s="25"/>
      <c r="O64" s="25">
        <v>0</v>
      </c>
      <c r="P64" s="25" t="str">
        <f t="shared" si="9"/>
        <v>00</v>
      </c>
      <c r="Q64" s="26" t="str">
        <f t="shared" si="10"/>
        <v>00000000</v>
      </c>
      <c r="R64" s="26">
        <v>0</v>
      </c>
      <c r="S64" s="29">
        <v>0</v>
      </c>
      <c r="T64" s="24">
        <v>0</v>
      </c>
    </row>
    <row r="65" spans="2:20" x14ac:dyDescent="0.15">
      <c r="B65" s="25">
        <v>127</v>
      </c>
      <c r="C65" s="25" t="str">
        <f t="shared" si="13"/>
        <v>7F</v>
      </c>
      <c r="D65" s="25">
        <f t="shared" si="12"/>
        <v>255</v>
      </c>
      <c r="E65" s="26" t="str">
        <f>DEC2BIN(B65,8)</f>
        <v>01111111</v>
      </c>
      <c r="F65" s="26" t="str">
        <f t="shared" si="2"/>
        <v>0111</v>
      </c>
      <c r="G65" s="26" t="str">
        <f t="shared" si="6"/>
        <v>7</v>
      </c>
      <c r="H65" s="26" t="str">
        <f t="shared" si="3"/>
        <v>1111</v>
      </c>
      <c r="I65" s="26" t="str">
        <f t="shared" si="7"/>
        <v>F</v>
      </c>
      <c r="J65" s="26">
        <f t="shared" si="14"/>
        <v>-1</v>
      </c>
      <c r="K65" s="27">
        <f t="shared" si="15"/>
        <v>-3.05</v>
      </c>
      <c r="L65" s="24" t="str">
        <f t="shared" si="8"/>
        <v>7F</v>
      </c>
      <c r="M65" s="25"/>
      <c r="N65" s="25"/>
      <c r="O65" s="25">
        <v>127</v>
      </c>
      <c r="P65" s="25" t="str">
        <f t="shared" si="9"/>
        <v>01</v>
      </c>
      <c r="Q65" s="26" t="str">
        <f t="shared" si="10"/>
        <v>00000001</v>
      </c>
      <c r="R65" s="18">
        <v>1</v>
      </c>
      <c r="S65" s="29">
        <v>0</v>
      </c>
      <c r="T65" s="24">
        <v>-1</v>
      </c>
    </row>
    <row r="66" spans="2:20" x14ac:dyDescent="0.15">
      <c r="B66" s="25">
        <v>0</v>
      </c>
      <c r="C66" s="25" t="str">
        <f t="shared" ref="C66:C97" si="16">DEC2HEX(B66,2)</f>
        <v>00</v>
      </c>
      <c r="D66" s="25">
        <f t="shared" si="12"/>
        <v>128</v>
      </c>
      <c r="E66" s="26" t="str">
        <f t="shared" ref="E66" si="17">DEC2BIN(D66,8)</f>
        <v>10000000</v>
      </c>
      <c r="F66" s="26" t="str">
        <f t="shared" ref="F66:F88" si="18">LEFT(E66,4)</f>
        <v>1000</v>
      </c>
      <c r="G66" s="26" t="str">
        <f t="shared" si="6"/>
        <v>8</v>
      </c>
      <c r="H66" s="26" t="str">
        <f t="shared" ref="H66:H88" si="19">RIGHT(E66,4)</f>
        <v>0000</v>
      </c>
      <c r="I66" s="26" t="str">
        <f t="shared" si="7"/>
        <v>0</v>
      </c>
      <c r="J66" s="26">
        <f t="shared" ref="J66:J97" si="20">B66</f>
        <v>0</v>
      </c>
      <c r="K66" s="27">
        <f t="shared" ref="K66:K97" si="21">J66*3.05</f>
        <v>0</v>
      </c>
      <c r="L66" s="24" t="str">
        <f t="shared" si="8"/>
        <v>80</v>
      </c>
      <c r="M66" s="25"/>
      <c r="N66" s="25"/>
      <c r="O66" s="25">
        <v>126</v>
      </c>
      <c r="P66" s="25" t="str">
        <f t="shared" si="9"/>
        <v>02</v>
      </c>
      <c r="Q66" s="26" t="str">
        <f t="shared" si="10"/>
        <v>00000010</v>
      </c>
      <c r="R66" s="26">
        <v>2</v>
      </c>
      <c r="S66" s="29">
        <f>(R66-1)*3.05</f>
        <v>3.05</v>
      </c>
      <c r="T66" s="24">
        <v>-2</v>
      </c>
    </row>
    <row r="67" spans="2:20" x14ac:dyDescent="0.15">
      <c r="B67" s="25">
        <v>1</v>
      </c>
      <c r="C67" s="25" t="str">
        <f t="shared" si="16"/>
        <v>01</v>
      </c>
      <c r="D67" s="25">
        <f t="shared" si="12"/>
        <v>129</v>
      </c>
      <c r="E67" s="26" t="str">
        <f>DEC2BIN(D67,8)</f>
        <v>10000001</v>
      </c>
      <c r="F67" s="26" t="str">
        <f t="shared" si="18"/>
        <v>1000</v>
      </c>
      <c r="G67" s="26" t="str">
        <f t="shared" ref="G67:G129" si="22">BIN2HEX(F67,1)</f>
        <v>8</v>
      </c>
      <c r="H67" s="26" t="str">
        <f t="shared" si="19"/>
        <v>0001</v>
      </c>
      <c r="I67" s="26" t="str">
        <f t="shared" ref="I67:I129" si="23">BIN2HEX(H67,1)</f>
        <v>1</v>
      </c>
      <c r="J67" s="26">
        <f t="shared" si="20"/>
        <v>1</v>
      </c>
      <c r="K67" s="27">
        <f t="shared" si="21"/>
        <v>3.05</v>
      </c>
      <c r="L67" s="24" t="str">
        <f t="shared" ref="L67:L129" si="24">BIN2HEX(E67,2)</f>
        <v>81</v>
      </c>
      <c r="M67" s="25"/>
      <c r="N67" s="25"/>
      <c r="O67" s="25">
        <v>125</v>
      </c>
      <c r="P67" s="25" t="str">
        <f t="shared" ref="P67:P127" si="25">DEC2HEX(R67,2)</f>
        <v>03</v>
      </c>
      <c r="Q67" s="26" t="str">
        <f t="shared" ref="Q67:Q127" si="26">HEX2BIN(P67,8)</f>
        <v>00000011</v>
      </c>
      <c r="R67" s="26">
        <v>3</v>
      </c>
      <c r="S67" s="29">
        <f t="shared" ref="S67:S127" si="27">(R67-1)*3.05</f>
        <v>6.1</v>
      </c>
      <c r="T67" s="24">
        <v>-3</v>
      </c>
    </row>
    <row r="68" spans="2:20" x14ac:dyDescent="0.15">
      <c r="B68" s="25">
        <v>2</v>
      </c>
      <c r="C68" s="25" t="str">
        <f t="shared" si="16"/>
        <v>02</v>
      </c>
      <c r="D68" s="25">
        <f t="shared" ref="D68:D129" si="28">B68+128</f>
        <v>130</v>
      </c>
      <c r="E68" s="26" t="str">
        <f t="shared" ref="E68:E129" si="29">DEC2BIN(D68,8)</f>
        <v>10000010</v>
      </c>
      <c r="F68" s="26" t="str">
        <f t="shared" si="18"/>
        <v>1000</v>
      </c>
      <c r="G68" s="26" t="str">
        <f t="shared" si="22"/>
        <v>8</v>
      </c>
      <c r="H68" s="26" t="str">
        <f t="shared" si="19"/>
        <v>0010</v>
      </c>
      <c r="I68" s="26" t="str">
        <f t="shared" si="23"/>
        <v>2</v>
      </c>
      <c r="J68" s="26">
        <f t="shared" si="20"/>
        <v>2</v>
      </c>
      <c r="K68" s="27">
        <f t="shared" si="21"/>
        <v>6.1</v>
      </c>
      <c r="L68" s="24" t="str">
        <f t="shared" si="24"/>
        <v>82</v>
      </c>
      <c r="M68" s="25"/>
      <c r="N68" s="25"/>
      <c r="O68" s="25">
        <v>124</v>
      </c>
      <c r="P68" s="25" t="str">
        <f t="shared" si="25"/>
        <v>04</v>
      </c>
      <c r="Q68" s="26" t="str">
        <f t="shared" si="26"/>
        <v>00000100</v>
      </c>
      <c r="R68" s="18">
        <v>4</v>
      </c>
      <c r="S68" s="29">
        <f t="shared" si="27"/>
        <v>9.1499999999999986</v>
      </c>
      <c r="T68" s="24">
        <v>-4</v>
      </c>
    </row>
    <row r="69" spans="2:20" x14ac:dyDescent="0.15">
      <c r="B69" s="25">
        <v>3</v>
      </c>
      <c r="C69" s="25" t="str">
        <f t="shared" si="16"/>
        <v>03</v>
      </c>
      <c r="D69" s="25">
        <f t="shared" si="28"/>
        <v>131</v>
      </c>
      <c r="E69" s="26" t="str">
        <f t="shared" si="29"/>
        <v>10000011</v>
      </c>
      <c r="F69" s="26" t="str">
        <f t="shared" si="18"/>
        <v>1000</v>
      </c>
      <c r="G69" s="26" t="str">
        <f t="shared" si="22"/>
        <v>8</v>
      </c>
      <c r="H69" s="26" t="str">
        <f t="shared" si="19"/>
        <v>0011</v>
      </c>
      <c r="I69" s="26" t="str">
        <f t="shared" si="23"/>
        <v>3</v>
      </c>
      <c r="J69" s="26">
        <f t="shared" si="20"/>
        <v>3</v>
      </c>
      <c r="K69" s="27">
        <f t="shared" si="21"/>
        <v>9.1499999999999986</v>
      </c>
      <c r="L69" s="24" t="str">
        <f t="shared" si="24"/>
        <v>83</v>
      </c>
      <c r="M69" s="25"/>
      <c r="N69" s="25"/>
      <c r="O69" s="25">
        <v>123</v>
      </c>
      <c r="P69" s="25" t="str">
        <f t="shared" si="25"/>
        <v>05</v>
      </c>
      <c r="Q69" s="26" t="str">
        <f t="shared" si="26"/>
        <v>00000101</v>
      </c>
      <c r="R69" s="26">
        <v>5</v>
      </c>
      <c r="S69" s="29">
        <f t="shared" si="27"/>
        <v>12.2</v>
      </c>
      <c r="T69" s="24">
        <v>-5</v>
      </c>
    </row>
    <row r="70" spans="2:20" x14ac:dyDescent="0.15">
      <c r="B70" s="25">
        <v>4</v>
      </c>
      <c r="C70" s="25" t="str">
        <f t="shared" si="16"/>
        <v>04</v>
      </c>
      <c r="D70" s="25">
        <f t="shared" si="28"/>
        <v>132</v>
      </c>
      <c r="E70" s="26" t="str">
        <f t="shared" si="29"/>
        <v>10000100</v>
      </c>
      <c r="F70" s="26" t="str">
        <f t="shared" si="18"/>
        <v>1000</v>
      </c>
      <c r="G70" s="26" t="str">
        <f t="shared" si="22"/>
        <v>8</v>
      </c>
      <c r="H70" s="26" t="str">
        <f t="shared" si="19"/>
        <v>0100</v>
      </c>
      <c r="I70" s="26" t="str">
        <f t="shared" si="23"/>
        <v>4</v>
      </c>
      <c r="J70" s="26">
        <f t="shared" si="20"/>
        <v>4</v>
      </c>
      <c r="K70" s="27">
        <f t="shared" si="21"/>
        <v>12.2</v>
      </c>
      <c r="L70" s="24" t="str">
        <f t="shared" si="24"/>
        <v>84</v>
      </c>
      <c r="M70" s="25"/>
      <c r="N70" s="25"/>
      <c r="O70" s="25">
        <v>122</v>
      </c>
      <c r="P70" s="25" t="str">
        <f t="shared" si="25"/>
        <v>06</v>
      </c>
      <c r="Q70" s="26" t="str">
        <f t="shared" si="26"/>
        <v>00000110</v>
      </c>
      <c r="R70" s="26">
        <v>6</v>
      </c>
      <c r="S70" s="29">
        <f t="shared" si="27"/>
        <v>15.25</v>
      </c>
      <c r="T70" s="24">
        <v>-6</v>
      </c>
    </row>
    <row r="71" spans="2:20" x14ac:dyDescent="0.15">
      <c r="B71" s="25">
        <v>5</v>
      </c>
      <c r="C71" s="25" t="str">
        <f t="shared" si="16"/>
        <v>05</v>
      </c>
      <c r="D71" s="25">
        <f t="shared" si="28"/>
        <v>133</v>
      </c>
      <c r="E71" s="26" t="str">
        <f t="shared" si="29"/>
        <v>10000101</v>
      </c>
      <c r="F71" s="26" t="str">
        <f t="shared" si="18"/>
        <v>1000</v>
      </c>
      <c r="G71" s="26" t="str">
        <f t="shared" si="22"/>
        <v>8</v>
      </c>
      <c r="H71" s="26" t="str">
        <f t="shared" si="19"/>
        <v>0101</v>
      </c>
      <c r="I71" s="26" t="str">
        <f t="shared" si="23"/>
        <v>5</v>
      </c>
      <c r="J71" s="26">
        <f t="shared" si="20"/>
        <v>5</v>
      </c>
      <c r="K71" s="27">
        <f t="shared" si="21"/>
        <v>15.25</v>
      </c>
      <c r="L71" s="24" t="str">
        <f t="shared" si="24"/>
        <v>85</v>
      </c>
      <c r="M71" s="25"/>
      <c r="N71" s="25"/>
      <c r="O71" s="25">
        <v>121</v>
      </c>
      <c r="P71" s="25" t="str">
        <f t="shared" si="25"/>
        <v>07</v>
      </c>
      <c r="Q71" s="26" t="str">
        <f t="shared" si="26"/>
        <v>00000111</v>
      </c>
      <c r="R71" s="18">
        <v>7</v>
      </c>
      <c r="S71" s="29">
        <f t="shared" si="27"/>
        <v>18.299999999999997</v>
      </c>
      <c r="T71" s="24">
        <v>-7</v>
      </c>
    </row>
    <row r="72" spans="2:20" x14ac:dyDescent="0.15">
      <c r="B72" s="25">
        <v>6</v>
      </c>
      <c r="C72" s="25" t="str">
        <f t="shared" si="16"/>
        <v>06</v>
      </c>
      <c r="D72" s="25">
        <f t="shared" si="28"/>
        <v>134</v>
      </c>
      <c r="E72" s="26" t="str">
        <f t="shared" si="29"/>
        <v>10000110</v>
      </c>
      <c r="F72" s="26" t="str">
        <f t="shared" si="18"/>
        <v>1000</v>
      </c>
      <c r="G72" s="26" t="str">
        <f t="shared" si="22"/>
        <v>8</v>
      </c>
      <c r="H72" s="26" t="str">
        <f t="shared" si="19"/>
        <v>0110</v>
      </c>
      <c r="I72" s="26" t="str">
        <f t="shared" si="23"/>
        <v>6</v>
      </c>
      <c r="J72" s="26">
        <f t="shared" si="20"/>
        <v>6</v>
      </c>
      <c r="K72" s="27">
        <f t="shared" si="21"/>
        <v>18.299999999999997</v>
      </c>
      <c r="L72" s="24" t="str">
        <f t="shared" si="24"/>
        <v>86</v>
      </c>
      <c r="M72" s="25"/>
      <c r="N72" s="25"/>
      <c r="O72" s="25">
        <v>120</v>
      </c>
      <c r="P72" s="25" t="str">
        <f t="shared" si="25"/>
        <v>08</v>
      </c>
      <c r="Q72" s="26" t="str">
        <f t="shared" si="26"/>
        <v>00001000</v>
      </c>
      <c r="R72" s="26">
        <v>8</v>
      </c>
      <c r="S72" s="29">
        <f t="shared" si="27"/>
        <v>21.349999999999998</v>
      </c>
      <c r="T72" s="24">
        <v>-8</v>
      </c>
    </row>
    <row r="73" spans="2:20" x14ac:dyDescent="0.15">
      <c r="B73" s="25">
        <v>7</v>
      </c>
      <c r="C73" s="25" t="str">
        <f t="shared" si="16"/>
        <v>07</v>
      </c>
      <c r="D73" s="25">
        <f t="shared" si="28"/>
        <v>135</v>
      </c>
      <c r="E73" s="26" t="str">
        <f t="shared" si="29"/>
        <v>10000111</v>
      </c>
      <c r="F73" s="26" t="str">
        <f t="shared" si="18"/>
        <v>1000</v>
      </c>
      <c r="G73" s="26" t="str">
        <f t="shared" si="22"/>
        <v>8</v>
      </c>
      <c r="H73" s="26" t="str">
        <f t="shared" si="19"/>
        <v>0111</v>
      </c>
      <c r="I73" s="26" t="str">
        <f t="shared" si="23"/>
        <v>7</v>
      </c>
      <c r="J73" s="26">
        <f t="shared" si="20"/>
        <v>7</v>
      </c>
      <c r="K73" s="27">
        <f t="shared" si="21"/>
        <v>21.349999999999998</v>
      </c>
      <c r="L73" s="24" t="str">
        <f t="shared" si="24"/>
        <v>87</v>
      </c>
      <c r="M73" s="25"/>
      <c r="N73" s="25"/>
      <c r="O73" s="25">
        <v>119</v>
      </c>
      <c r="P73" s="25" t="str">
        <f t="shared" si="25"/>
        <v>09</v>
      </c>
      <c r="Q73" s="26" t="str">
        <f t="shared" si="26"/>
        <v>00001001</v>
      </c>
      <c r="R73" s="26">
        <v>9</v>
      </c>
      <c r="S73" s="29">
        <f t="shared" si="27"/>
        <v>24.4</v>
      </c>
      <c r="T73" s="24">
        <v>-9</v>
      </c>
    </row>
    <row r="74" spans="2:20" x14ac:dyDescent="0.15">
      <c r="B74" s="25">
        <v>8</v>
      </c>
      <c r="C74" s="25" t="str">
        <f t="shared" si="16"/>
        <v>08</v>
      </c>
      <c r="D74" s="25">
        <f t="shared" si="28"/>
        <v>136</v>
      </c>
      <c r="E74" s="26" t="str">
        <f t="shared" si="29"/>
        <v>10001000</v>
      </c>
      <c r="F74" s="26" t="str">
        <f t="shared" si="18"/>
        <v>1000</v>
      </c>
      <c r="G74" s="26" t="str">
        <f t="shared" si="22"/>
        <v>8</v>
      </c>
      <c r="H74" s="26" t="str">
        <f t="shared" si="19"/>
        <v>1000</v>
      </c>
      <c r="I74" s="26" t="str">
        <f t="shared" si="23"/>
        <v>8</v>
      </c>
      <c r="J74" s="26">
        <f t="shared" si="20"/>
        <v>8</v>
      </c>
      <c r="K74" s="27">
        <f t="shared" si="21"/>
        <v>24.4</v>
      </c>
      <c r="L74" s="24" t="str">
        <f t="shared" si="24"/>
        <v>88</v>
      </c>
      <c r="M74" s="25"/>
      <c r="N74" s="25"/>
      <c r="O74" s="25">
        <v>118</v>
      </c>
      <c r="P74" s="25" t="str">
        <f t="shared" si="25"/>
        <v>0A</v>
      </c>
      <c r="Q74" s="26" t="str">
        <f t="shared" si="26"/>
        <v>00001010</v>
      </c>
      <c r="R74" s="18">
        <v>10</v>
      </c>
      <c r="S74" s="29">
        <f t="shared" si="27"/>
        <v>27.45</v>
      </c>
      <c r="T74" s="24">
        <v>-10</v>
      </c>
    </row>
    <row r="75" spans="2:20" x14ac:dyDescent="0.15">
      <c r="B75" s="25">
        <v>9</v>
      </c>
      <c r="C75" s="25" t="str">
        <f t="shared" si="16"/>
        <v>09</v>
      </c>
      <c r="D75" s="25">
        <f t="shared" si="28"/>
        <v>137</v>
      </c>
      <c r="E75" s="26" t="str">
        <f t="shared" si="29"/>
        <v>10001001</v>
      </c>
      <c r="F75" s="26" t="str">
        <f t="shared" si="18"/>
        <v>1000</v>
      </c>
      <c r="G75" s="26" t="str">
        <f t="shared" si="22"/>
        <v>8</v>
      </c>
      <c r="H75" s="26" t="str">
        <f t="shared" si="19"/>
        <v>1001</v>
      </c>
      <c r="I75" s="26" t="str">
        <f t="shared" si="23"/>
        <v>9</v>
      </c>
      <c r="J75" s="26">
        <f t="shared" si="20"/>
        <v>9</v>
      </c>
      <c r="K75" s="27">
        <f t="shared" si="21"/>
        <v>27.45</v>
      </c>
      <c r="L75" s="24" t="str">
        <f t="shared" si="24"/>
        <v>89</v>
      </c>
      <c r="M75" s="25"/>
      <c r="N75" s="25"/>
      <c r="O75" s="25">
        <v>117</v>
      </c>
      <c r="P75" s="25" t="str">
        <f t="shared" si="25"/>
        <v>0B</v>
      </c>
      <c r="Q75" s="26" t="str">
        <f t="shared" si="26"/>
        <v>00001011</v>
      </c>
      <c r="R75" s="26">
        <v>11</v>
      </c>
      <c r="S75" s="29">
        <f t="shared" si="27"/>
        <v>30.5</v>
      </c>
      <c r="T75" s="24">
        <v>-11</v>
      </c>
    </row>
    <row r="76" spans="2:20" x14ac:dyDescent="0.15">
      <c r="B76" s="25">
        <v>10</v>
      </c>
      <c r="C76" s="25" t="str">
        <f t="shared" si="16"/>
        <v>0A</v>
      </c>
      <c r="D76" s="25">
        <f t="shared" si="28"/>
        <v>138</v>
      </c>
      <c r="E76" s="26" t="str">
        <f t="shared" si="29"/>
        <v>10001010</v>
      </c>
      <c r="F76" s="26" t="str">
        <f t="shared" si="18"/>
        <v>1000</v>
      </c>
      <c r="G76" s="26" t="str">
        <f t="shared" si="22"/>
        <v>8</v>
      </c>
      <c r="H76" s="26" t="str">
        <f t="shared" si="19"/>
        <v>1010</v>
      </c>
      <c r="I76" s="26" t="str">
        <f t="shared" si="23"/>
        <v>A</v>
      </c>
      <c r="J76" s="26">
        <f t="shared" si="20"/>
        <v>10</v>
      </c>
      <c r="K76" s="27">
        <f t="shared" si="21"/>
        <v>30.5</v>
      </c>
      <c r="L76" s="24" t="str">
        <f t="shared" si="24"/>
        <v>8A</v>
      </c>
      <c r="M76" s="25"/>
      <c r="N76" s="25"/>
      <c r="O76" s="25">
        <v>116</v>
      </c>
      <c r="P76" s="25" t="str">
        <f t="shared" si="25"/>
        <v>0C</v>
      </c>
      <c r="Q76" s="26" t="str">
        <f t="shared" si="26"/>
        <v>00001100</v>
      </c>
      <c r="R76" s="26">
        <v>12</v>
      </c>
      <c r="S76" s="29">
        <f t="shared" si="27"/>
        <v>33.549999999999997</v>
      </c>
      <c r="T76" s="24">
        <v>-12</v>
      </c>
    </row>
    <row r="77" spans="2:20" x14ac:dyDescent="0.15">
      <c r="B77" s="25">
        <v>11</v>
      </c>
      <c r="C77" s="25" t="str">
        <f t="shared" si="16"/>
        <v>0B</v>
      </c>
      <c r="D77" s="25">
        <f t="shared" si="28"/>
        <v>139</v>
      </c>
      <c r="E77" s="26" t="str">
        <f t="shared" si="29"/>
        <v>10001011</v>
      </c>
      <c r="F77" s="26" t="str">
        <f t="shared" si="18"/>
        <v>1000</v>
      </c>
      <c r="G77" s="26" t="str">
        <f t="shared" si="22"/>
        <v>8</v>
      </c>
      <c r="H77" s="26" t="str">
        <f t="shared" si="19"/>
        <v>1011</v>
      </c>
      <c r="I77" s="26" t="str">
        <f t="shared" si="23"/>
        <v>B</v>
      </c>
      <c r="J77" s="26">
        <f t="shared" si="20"/>
        <v>11</v>
      </c>
      <c r="K77" s="27">
        <f t="shared" si="21"/>
        <v>33.549999999999997</v>
      </c>
      <c r="L77" s="24" t="str">
        <f t="shared" si="24"/>
        <v>8B</v>
      </c>
      <c r="M77" s="25"/>
      <c r="N77" s="25"/>
      <c r="O77" s="25">
        <v>115</v>
      </c>
      <c r="P77" s="25" t="str">
        <f t="shared" si="25"/>
        <v>0D</v>
      </c>
      <c r="Q77" s="26" t="str">
        <f t="shared" si="26"/>
        <v>00001101</v>
      </c>
      <c r="R77" s="18">
        <v>13</v>
      </c>
      <c r="S77" s="29">
        <f t="shared" si="27"/>
        <v>36.599999999999994</v>
      </c>
      <c r="T77" s="24">
        <v>-13</v>
      </c>
    </row>
    <row r="78" spans="2:20" x14ac:dyDescent="0.15">
      <c r="B78" s="25">
        <v>12</v>
      </c>
      <c r="C78" s="25" t="str">
        <f t="shared" si="16"/>
        <v>0C</v>
      </c>
      <c r="D78" s="25">
        <f t="shared" si="28"/>
        <v>140</v>
      </c>
      <c r="E78" s="26" t="str">
        <f t="shared" si="29"/>
        <v>10001100</v>
      </c>
      <c r="F78" s="26" t="str">
        <f t="shared" si="18"/>
        <v>1000</v>
      </c>
      <c r="G78" s="26" t="str">
        <f t="shared" si="22"/>
        <v>8</v>
      </c>
      <c r="H78" s="26" t="str">
        <f t="shared" si="19"/>
        <v>1100</v>
      </c>
      <c r="I78" s="26" t="str">
        <f t="shared" si="23"/>
        <v>C</v>
      </c>
      <c r="J78" s="26">
        <f t="shared" si="20"/>
        <v>12</v>
      </c>
      <c r="K78" s="27">
        <f t="shared" si="21"/>
        <v>36.599999999999994</v>
      </c>
      <c r="L78" s="24" t="str">
        <f t="shared" si="24"/>
        <v>8C</v>
      </c>
      <c r="M78" s="25"/>
      <c r="N78" s="25"/>
      <c r="O78" s="25">
        <v>114</v>
      </c>
      <c r="P78" s="25" t="str">
        <f t="shared" si="25"/>
        <v>0E</v>
      </c>
      <c r="Q78" s="26" t="str">
        <f t="shared" si="26"/>
        <v>00001110</v>
      </c>
      <c r="R78" s="26">
        <v>14</v>
      </c>
      <c r="S78" s="29">
        <f t="shared" si="27"/>
        <v>39.65</v>
      </c>
      <c r="T78" s="24">
        <v>-14</v>
      </c>
    </row>
    <row r="79" spans="2:20" x14ac:dyDescent="0.15">
      <c r="B79" s="25">
        <v>13</v>
      </c>
      <c r="C79" s="25" t="str">
        <f t="shared" si="16"/>
        <v>0D</v>
      </c>
      <c r="D79" s="25">
        <f t="shared" si="28"/>
        <v>141</v>
      </c>
      <c r="E79" s="26" t="str">
        <f t="shared" si="29"/>
        <v>10001101</v>
      </c>
      <c r="F79" s="26" t="str">
        <f t="shared" si="18"/>
        <v>1000</v>
      </c>
      <c r="G79" s="26" t="str">
        <f t="shared" si="22"/>
        <v>8</v>
      </c>
      <c r="H79" s="26" t="str">
        <f t="shared" si="19"/>
        <v>1101</v>
      </c>
      <c r="I79" s="26" t="str">
        <f t="shared" si="23"/>
        <v>D</v>
      </c>
      <c r="J79" s="26">
        <f t="shared" si="20"/>
        <v>13</v>
      </c>
      <c r="K79" s="27">
        <f t="shared" si="21"/>
        <v>39.65</v>
      </c>
      <c r="L79" s="24" t="str">
        <f t="shared" si="24"/>
        <v>8D</v>
      </c>
      <c r="M79" s="25"/>
      <c r="N79" s="25"/>
      <c r="O79" s="25">
        <v>113</v>
      </c>
      <c r="P79" s="25" t="str">
        <f t="shared" si="25"/>
        <v>0F</v>
      </c>
      <c r="Q79" s="26" t="str">
        <f t="shared" si="26"/>
        <v>00001111</v>
      </c>
      <c r="R79" s="26">
        <v>15</v>
      </c>
      <c r="S79" s="29">
        <f t="shared" si="27"/>
        <v>42.699999999999996</v>
      </c>
      <c r="T79" s="24">
        <v>-15</v>
      </c>
    </row>
    <row r="80" spans="2:20" x14ac:dyDescent="0.15">
      <c r="B80" s="25">
        <v>14</v>
      </c>
      <c r="C80" s="25" t="str">
        <f t="shared" si="16"/>
        <v>0E</v>
      </c>
      <c r="D80" s="25">
        <f t="shared" si="28"/>
        <v>142</v>
      </c>
      <c r="E80" s="26" t="str">
        <f t="shared" si="29"/>
        <v>10001110</v>
      </c>
      <c r="F80" s="26" t="str">
        <f t="shared" si="18"/>
        <v>1000</v>
      </c>
      <c r="G80" s="26" t="str">
        <f t="shared" si="22"/>
        <v>8</v>
      </c>
      <c r="H80" s="26" t="str">
        <f t="shared" si="19"/>
        <v>1110</v>
      </c>
      <c r="I80" s="26" t="str">
        <f t="shared" si="23"/>
        <v>E</v>
      </c>
      <c r="J80" s="26">
        <f t="shared" si="20"/>
        <v>14</v>
      </c>
      <c r="K80" s="27">
        <f t="shared" si="21"/>
        <v>42.699999999999996</v>
      </c>
      <c r="L80" s="24" t="str">
        <f t="shared" si="24"/>
        <v>8E</v>
      </c>
      <c r="M80" s="25"/>
      <c r="N80" s="25"/>
      <c r="O80" s="25">
        <v>112</v>
      </c>
      <c r="P80" s="25" t="str">
        <f t="shared" si="25"/>
        <v>10</v>
      </c>
      <c r="Q80" s="26" t="str">
        <f t="shared" si="26"/>
        <v>00010000</v>
      </c>
      <c r="R80" s="18">
        <v>16</v>
      </c>
      <c r="S80" s="29">
        <f t="shared" si="27"/>
        <v>45.75</v>
      </c>
      <c r="T80" s="24">
        <v>-16</v>
      </c>
    </row>
    <row r="81" spans="2:20" x14ac:dyDescent="0.15">
      <c r="B81" s="25">
        <v>15</v>
      </c>
      <c r="C81" s="25" t="str">
        <f t="shared" si="16"/>
        <v>0F</v>
      </c>
      <c r="D81" s="25">
        <f t="shared" si="28"/>
        <v>143</v>
      </c>
      <c r="E81" s="26" t="str">
        <f t="shared" si="29"/>
        <v>10001111</v>
      </c>
      <c r="F81" s="26" t="str">
        <f t="shared" si="18"/>
        <v>1000</v>
      </c>
      <c r="G81" s="26" t="str">
        <f t="shared" si="22"/>
        <v>8</v>
      </c>
      <c r="H81" s="26" t="str">
        <f t="shared" si="19"/>
        <v>1111</v>
      </c>
      <c r="I81" s="26" t="str">
        <f t="shared" si="23"/>
        <v>F</v>
      </c>
      <c r="J81" s="26">
        <f t="shared" si="20"/>
        <v>15</v>
      </c>
      <c r="K81" s="27">
        <f t="shared" si="21"/>
        <v>45.75</v>
      </c>
      <c r="L81" s="24" t="str">
        <f t="shared" si="24"/>
        <v>8F</v>
      </c>
      <c r="M81" s="25"/>
      <c r="N81" s="25"/>
      <c r="O81" s="25">
        <v>111</v>
      </c>
      <c r="P81" s="25" t="str">
        <f t="shared" si="25"/>
        <v>11</v>
      </c>
      <c r="Q81" s="26" t="str">
        <f t="shared" si="26"/>
        <v>00010001</v>
      </c>
      <c r="R81" s="26">
        <v>17</v>
      </c>
      <c r="S81" s="29">
        <f t="shared" si="27"/>
        <v>48.8</v>
      </c>
      <c r="T81" s="24">
        <v>-17</v>
      </c>
    </row>
    <row r="82" spans="2:20" x14ac:dyDescent="0.15">
      <c r="B82" s="25">
        <v>16</v>
      </c>
      <c r="C82" s="25" t="str">
        <f t="shared" si="16"/>
        <v>10</v>
      </c>
      <c r="D82" s="25">
        <f t="shared" si="28"/>
        <v>144</v>
      </c>
      <c r="E82" s="26" t="str">
        <f t="shared" si="29"/>
        <v>10010000</v>
      </c>
      <c r="F82" s="26" t="str">
        <f t="shared" si="18"/>
        <v>1001</v>
      </c>
      <c r="G82" s="26" t="str">
        <f t="shared" si="22"/>
        <v>9</v>
      </c>
      <c r="H82" s="26" t="str">
        <f t="shared" si="19"/>
        <v>0000</v>
      </c>
      <c r="I82" s="26" t="str">
        <f t="shared" si="23"/>
        <v>0</v>
      </c>
      <c r="J82" s="26">
        <f t="shared" si="20"/>
        <v>16</v>
      </c>
      <c r="K82" s="27">
        <f t="shared" si="21"/>
        <v>48.8</v>
      </c>
      <c r="L82" s="24" t="str">
        <f t="shared" si="24"/>
        <v>90</v>
      </c>
      <c r="M82" s="25"/>
      <c r="N82" s="25"/>
      <c r="O82" s="25">
        <v>110</v>
      </c>
      <c r="P82" s="25" t="str">
        <f t="shared" si="25"/>
        <v>12</v>
      </c>
      <c r="Q82" s="26" t="str">
        <f t="shared" si="26"/>
        <v>00010010</v>
      </c>
      <c r="R82" s="26">
        <v>18</v>
      </c>
      <c r="S82" s="29">
        <f t="shared" si="27"/>
        <v>51.849999999999994</v>
      </c>
      <c r="T82" s="24">
        <v>-18</v>
      </c>
    </row>
    <row r="83" spans="2:20" x14ac:dyDescent="0.15">
      <c r="B83" s="25">
        <v>17</v>
      </c>
      <c r="C83" s="25" t="str">
        <f t="shared" si="16"/>
        <v>11</v>
      </c>
      <c r="D83" s="25">
        <f t="shared" si="28"/>
        <v>145</v>
      </c>
      <c r="E83" s="26" t="str">
        <f t="shared" si="29"/>
        <v>10010001</v>
      </c>
      <c r="F83" s="26" t="str">
        <f t="shared" si="18"/>
        <v>1001</v>
      </c>
      <c r="G83" s="26" t="str">
        <f t="shared" si="22"/>
        <v>9</v>
      </c>
      <c r="H83" s="26" t="str">
        <f t="shared" si="19"/>
        <v>0001</v>
      </c>
      <c r="I83" s="26" t="str">
        <f t="shared" si="23"/>
        <v>1</v>
      </c>
      <c r="J83" s="26">
        <f t="shared" si="20"/>
        <v>17</v>
      </c>
      <c r="K83" s="27">
        <f t="shared" si="21"/>
        <v>51.849999999999994</v>
      </c>
      <c r="L83" s="24" t="str">
        <f t="shared" si="24"/>
        <v>91</v>
      </c>
      <c r="M83" s="25"/>
      <c r="N83" s="25"/>
      <c r="O83" s="25">
        <v>109</v>
      </c>
      <c r="P83" s="25" t="str">
        <f t="shared" si="25"/>
        <v>13</v>
      </c>
      <c r="Q83" s="26" t="str">
        <f t="shared" si="26"/>
        <v>00010011</v>
      </c>
      <c r="R83" s="18">
        <v>19</v>
      </c>
      <c r="S83" s="29">
        <f t="shared" si="27"/>
        <v>54.9</v>
      </c>
      <c r="T83" s="24">
        <v>-19</v>
      </c>
    </row>
    <row r="84" spans="2:20" x14ac:dyDescent="0.15">
      <c r="B84" s="25">
        <v>18</v>
      </c>
      <c r="C84" s="25" t="str">
        <f t="shared" si="16"/>
        <v>12</v>
      </c>
      <c r="D84" s="25">
        <f t="shared" si="28"/>
        <v>146</v>
      </c>
      <c r="E84" s="26" t="str">
        <f t="shared" si="29"/>
        <v>10010010</v>
      </c>
      <c r="F84" s="26" t="str">
        <f t="shared" si="18"/>
        <v>1001</v>
      </c>
      <c r="G84" s="26" t="str">
        <f t="shared" si="22"/>
        <v>9</v>
      </c>
      <c r="H84" s="26" t="str">
        <f t="shared" si="19"/>
        <v>0010</v>
      </c>
      <c r="I84" s="26" t="str">
        <f t="shared" si="23"/>
        <v>2</v>
      </c>
      <c r="J84" s="26">
        <f t="shared" si="20"/>
        <v>18</v>
      </c>
      <c r="K84" s="27">
        <f t="shared" si="21"/>
        <v>54.9</v>
      </c>
      <c r="L84" s="24" t="str">
        <f t="shared" si="24"/>
        <v>92</v>
      </c>
      <c r="M84" s="25"/>
      <c r="N84" s="25"/>
      <c r="O84" s="25">
        <v>108</v>
      </c>
      <c r="P84" s="25" t="str">
        <f t="shared" si="25"/>
        <v>14</v>
      </c>
      <c r="Q84" s="26" t="str">
        <f t="shared" si="26"/>
        <v>00010100</v>
      </c>
      <c r="R84" s="26">
        <v>20</v>
      </c>
      <c r="S84" s="29">
        <f t="shared" si="27"/>
        <v>57.949999999999996</v>
      </c>
      <c r="T84" s="24">
        <v>-20</v>
      </c>
    </row>
    <row r="85" spans="2:20" x14ac:dyDescent="0.15">
      <c r="B85" s="25">
        <v>19</v>
      </c>
      <c r="C85" s="25" t="str">
        <f t="shared" si="16"/>
        <v>13</v>
      </c>
      <c r="D85" s="25">
        <f t="shared" si="28"/>
        <v>147</v>
      </c>
      <c r="E85" s="26" t="str">
        <f t="shared" si="29"/>
        <v>10010011</v>
      </c>
      <c r="F85" s="26" t="str">
        <f t="shared" si="18"/>
        <v>1001</v>
      </c>
      <c r="G85" s="26" t="str">
        <f t="shared" si="22"/>
        <v>9</v>
      </c>
      <c r="H85" s="26" t="str">
        <f t="shared" si="19"/>
        <v>0011</v>
      </c>
      <c r="I85" s="26" t="str">
        <f t="shared" si="23"/>
        <v>3</v>
      </c>
      <c r="J85" s="26">
        <f t="shared" si="20"/>
        <v>19</v>
      </c>
      <c r="K85" s="27">
        <f t="shared" si="21"/>
        <v>57.949999999999996</v>
      </c>
      <c r="L85" s="24" t="str">
        <f t="shared" si="24"/>
        <v>93</v>
      </c>
      <c r="M85" s="25"/>
      <c r="N85" s="25"/>
      <c r="O85" s="25">
        <v>107</v>
      </c>
      <c r="P85" s="25" t="str">
        <f t="shared" si="25"/>
        <v>15</v>
      </c>
      <c r="Q85" s="26" t="str">
        <f t="shared" si="26"/>
        <v>00010101</v>
      </c>
      <c r="R85" s="26">
        <v>21</v>
      </c>
      <c r="S85" s="29">
        <f t="shared" si="27"/>
        <v>61</v>
      </c>
      <c r="T85" s="24">
        <v>-21</v>
      </c>
    </row>
    <row r="86" spans="2:20" x14ac:dyDescent="0.15">
      <c r="B86" s="25">
        <v>20</v>
      </c>
      <c r="C86" s="25" t="str">
        <f t="shared" si="16"/>
        <v>14</v>
      </c>
      <c r="D86" s="25">
        <f t="shared" si="28"/>
        <v>148</v>
      </c>
      <c r="E86" s="26" t="str">
        <f t="shared" si="29"/>
        <v>10010100</v>
      </c>
      <c r="F86" s="26" t="str">
        <f t="shared" si="18"/>
        <v>1001</v>
      </c>
      <c r="G86" s="26" t="str">
        <f t="shared" si="22"/>
        <v>9</v>
      </c>
      <c r="H86" s="26" t="str">
        <f t="shared" si="19"/>
        <v>0100</v>
      </c>
      <c r="I86" s="26" t="str">
        <f t="shared" si="23"/>
        <v>4</v>
      </c>
      <c r="J86" s="26">
        <f t="shared" si="20"/>
        <v>20</v>
      </c>
      <c r="K86" s="27">
        <f t="shared" si="21"/>
        <v>61</v>
      </c>
      <c r="L86" s="24" t="str">
        <f t="shared" si="24"/>
        <v>94</v>
      </c>
      <c r="M86" s="25"/>
      <c r="N86" s="25"/>
      <c r="O86" s="25">
        <v>106</v>
      </c>
      <c r="P86" s="25" t="str">
        <f t="shared" si="25"/>
        <v>16</v>
      </c>
      <c r="Q86" s="26" t="str">
        <f t="shared" si="26"/>
        <v>00010110</v>
      </c>
      <c r="R86" s="18">
        <v>22</v>
      </c>
      <c r="S86" s="29">
        <f t="shared" si="27"/>
        <v>64.05</v>
      </c>
      <c r="T86" s="24">
        <v>-22</v>
      </c>
    </row>
    <row r="87" spans="2:20" x14ac:dyDescent="0.15">
      <c r="B87" s="25">
        <v>21</v>
      </c>
      <c r="C87" s="25" t="str">
        <f t="shared" si="16"/>
        <v>15</v>
      </c>
      <c r="D87" s="25">
        <f t="shared" si="28"/>
        <v>149</v>
      </c>
      <c r="E87" s="26" t="str">
        <f t="shared" si="29"/>
        <v>10010101</v>
      </c>
      <c r="F87" s="26" t="str">
        <f t="shared" si="18"/>
        <v>1001</v>
      </c>
      <c r="G87" s="26" t="str">
        <f t="shared" si="22"/>
        <v>9</v>
      </c>
      <c r="H87" s="26" t="str">
        <f t="shared" si="19"/>
        <v>0101</v>
      </c>
      <c r="I87" s="26" t="str">
        <f t="shared" si="23"/>
        <v>5</v>
      </c>
      <c r="J87" s="26">
        <f t="shared" si="20"/>
        <v>21</v>
      </c>
      <c r="K87" s="27">
        <f t="shared" si="21"/>
        <v>64.05</v>
      </c>
      <c r="L87" s="24" t="str">
        <f t="shared" si="24"/>
        <v>95</v>
      </c>
      <c r="M87" s="25"/>
      <c r="N87" s="25"/>
      <c r="O87" s="25">
        <v>105</v>
      </c>
      <c r="P87" s="25" t="str">
        <f t="shared" si="25"/>
        <v>17</v>
      </c>
      <c r="Q87" s="26" t="str">
        <f t="shared" si="26"/>
        <v>00010111</v>
      </c>
      <c r="R87" s="26">
        <v>23</v>
      </c>
      <c r="S87" s="29">
        <f t="shared" si="27"/>
        <v>67.099999999999994</v>
      </c>
      <c r="T87" s="24">
        <v>-23</v>
      </c>
    </row>
    <row r="88" spans="2:20" x14ac:dyDescent="0.15">
      <c r="B88" s="25">
        <v>22</v>
      </c>
      <c r="C88" s="25" t="str">
        <f t="shared" si="16"/>
        <v>16</v>
      </c>
      <c r="D88" s="25">
        <f t="shared" si="28"/>
        <v>150</v>
      </c>
      <c r="E88" s="26" t="str">
        <f t="shared" si="29"/>
        <v>10010110</v>
      </c>
      <c r="F88" s="26" t="str">
        <f t="shared" si="18"/>
        <v>1001</v>
      </c>
      <c r="G88" s="26" t="str">
        <f t="shared" si="22"/>
        <v>9</v>
      </c>
      <c r="H88" s="26" t="str">
        <f t="shared" si="19"/>
        <v>0110</v>
      </c>
      <c r="I88" s="26" t="str">
        <f t="shared" si="23"/>
        <v>6</v>
      </c>
      <c r="J88" s="26">
        <f t="shared" si="20"/>
        <v>22</v>
      </c>
      <c r="K88" s="27">
        <f t="shared" si="21"/>
        <v>67.099999999999994</v>
      </c>
      <c r="L88" s="24" t="str">
        <f t="shared" si="24"/>
        <v>96</v>
      </c>
      <c r="M88" s="25"/>
      <c r="N88" s="25"/>
      <c r="O88" s="25">
        <v>104</v>
      </c>
      <c r="P88" s="25" t="str">
        <f t="shared" si="25"/>
        <v>18</v>
      </c>
      <c r="Q88" s="26" t="str">
        <f t="shared" si="26"/>
        <v>00011000</v>
      </c>
      <c r="R88" s="26">
        <v>24</v>
      </c>
      <c r="S88" s="29">
        <f t="shared" si="27"/>
        <v>70.149999999999991</v>
      </c>
      <c r="T88" s="24">
        <v>-24</v>
      </c>
    </row>
    <row r="89" spans="2:20" x14ac:dyDescent="0.15">
      <c r="B89" s="25">
        <v>23</v>
      </c>
      <c r="C89" s="25" t="str">
        <f t="shared" si="16"/>
        <v>17</v>
      </c>
      <c r="D89" s="25">
        <f t="shared" si="28"/>
        <v>151</v>
      </c>
      <c r="E89" s="26" t="str">
        <f t="shared" si="29"/>
        <v>10010111</v>
      </c>
      <c r="F89" s="26" t="str">
        <f>LEFT(E89,4)</f>
        <v>1001</v>
      </c>
      <c r="G89" s="26" t="str">
        <f t="shared" si="22"/>
        <v>9</v>
      </c>
      <c r="H89" s="26" t="str">
        <f>RIGHT(E89,4)</f>
        <v>0111</v>
      </c>
      <c r="I89" s="26" t="str">
        <f t="shared" si="23"/>
        <v>7</v>
      </c>
      <c r="J89" s="26">
        <f t="shared" si="20"/>
        <v>23</v>
      </c>
      <c r="K89" s="27">
        <f t="shared" si="21"/>
        <v>70.149999999999991</v>
      </c>
      <c r="L89" s="24" t="str">
        <f t="shared" si="24"/>
        <v>97</v>
      </c>
      <c r="M89" s="25"/>
      <c r="N89" s="25"/>
      <c r="O89" s="25">
        <v>103</v>
      </c>
      <c r="P89" s="25" t="str">
        <f t="shared" si="25"/>
        <v>19</v>
      </c>
      <c r="Q89" s="26" t="str">
        <f t="shared" si="26"/>
        <v>00011001</v>
      </c>
      <c r="R89" s="18">
        <v>25</v>
      </c>
      <c r="S89" s="29">
        <f t="shared" si="27"/>
        <v>73.199999999999989</v>
      </c>
      <c r="T89" s="24">
        <v>-25</v>
      </c>
    </row>
    <row r="90" spans="2:20" x14ac:dyDescent="0.15">
      <c r="B90" s="25">
        <v>24</v>
      </c>
      <c r="C90" s="25" t="str">
        <f t="shared" si="16"/>
        <v>18</v>
      </c>
      <c r="D90" s="25">
        <f t="shared" si="28"/>
        <v>152</v>
      </c>
      <c r="E90" s="26" t="str">
        <f t="shared" si="29"/>
        <v>10011000</v>
      </c>
      <c r="F90" s="26" t="str">
        <f t="shared" ref="F90:F129" si="30">LEFT(E90,4)</f>
        <v>1001</v>
      </c>
      <c r="G90" s="26" t="str">
        <f t="shared" si="22"/>
        <v>9</v>
      </c>
      <c r="H90" s="26" t="str">
        <f t="shared" ref="H90:H129" si="31">RIGHT(E90,4)</f>
        <v>1000</v>
      </c>
      <c r="I90" s="26" t="str">
        <f t="shared" si="23"/>
        <v>8</v>
      </c>
      <c r="J90" s="26">
        <f t="shared" si="20"/>
        <v>24</v>
      </c>
      <c r="K90" s="27">
        <f t="shared" si="21"/>
        <v>73.199999999999989</v>
      </c>
      <c r="L90" s="24" t="str">
        <f t="shared" si="24"/>
        <v>98</v>
      </c>
      <c r="M90" s="25"/>
      <c r="N90" s="25"/>
      <c r="O90" s="25">
        <v>102</v>
      </c>
      <c r="P90" s="25" t="str">
        <f t="shared" si="25"/>
        <v>1A</v>
      </c>
      <c r="Q90" s="26" t="str">
        <f t="shared" si="26"/>
        <v>00011010</v>
      </c>
      <c r="R90" s="26">
        <v>26</v>
      </c>
      <c r="S90" s="29">
        <f t="shared" si="27"/>
        <v>76.25</v>
      </c>
      <c r="T90" s="24">
        <v>-26</v>
      </c>
    </row>
    <row r="91" spans="2:20" x14ac:dyDescent="0.15">
      <c r="B91" s="25">
        <v>25</v>
      </c>
      <c r="C91" s="25" t="str">
        <f t="shared" si="16"/>
        <v>19</v>
      </c>
      <c r="D91" s="25">
        <f t="shared" si="28"/>
        <v>153</v>
      </c>
      <c r="E91" s="26" t="str">
        <f t="shared" si="29"/>
        <v>10011001</v>
      </c>
      <c r="F91" s="26" t="str">
        <f t="shared" si="30"/>
        <v>1001</v>
      </c>
      <c r="G91" s="26" t="str">
        <f t="shared" si="22"/>
        <v>9</v>
      </c>
      <c r="H91" s="26" t="str">
        <f t="shared" si="31"/>
        <v>1001</v>
      </c>
      <c r="I91" s="26" t="str">
        <f t="shared" si="23"/>
        <v>9</v>
      </c>
      <c r="J91" s="26">
        <f t="shared" si="20"/>
        <v>25</v>
      </c>
      <c r="K91" s="27">
        <f t="shared" si="21"/>
        <v>76.25</v>
      </c>
      <c r="L91" s="24" t="str">
        <f t="shared" si="24"/>
        <v>99</v>
      </c>
      <c r="M91" s="25"/>
      <c r="N91" s="25"/>
      <c r="O91" s="25">
        <v>101</v>
      </c>
      <c r="P91" s="25" t="str">
        <f t="shared" si="25"/>
        <v>1B</v>
      </c>
      <c r="Q91" s="26" t="str">
        <f t="shared" si="26"/>
        <v>00011011</v>
      </c>
      <c r="R91" s="26">
        <v>27</v>
      </c>
      <c r="S91" s="29">
        <f t="shared" si="27"/>
        <v>79.3</v>
      </c>
      <c r="T91" s="24">
        <v>-27</v>
      </c>
    </row>
    <row r="92" spans="2:20" x14ac:dyDescent="0.15">
      <c r="B92" s="25">
        <v>26</v>
      </c>
      <c r="C92" s="25" t="str">
        <f t="shared" si="16"/>
        <v>1A</v>
      </c>
      <c r="D92" s="25">
        <f t="shared" si="28"/>
        <v>154</v>
      </c>
      <c r="E92" s="26" t="str">
        <f t="shared" si="29"/>
        <v>10011010</v>
      </c>
      <c r="F92" s="26" t="str">
        <f t="shared" si="30"/>
        <v>1001</v>
      </c>
      <c r="G92" s="26" t="str">
        <f t="shared" si="22"/>
        <v>9</v>
      </c>
      <c r="H92" s="26" t="str">
        <f t="shared" si="31"/>
        <v>1010</v>
      </c>
      <c r="I92" s="26" t="str">
        <f t="shared" si="23"/>
        <v>A</v>
      </c>
      <c r="J92" s="26">
        <f t="shared" si="20"/>
        <v>26</v>
      </c>
      <c r="K92" s="27">
        <f t="shared" si="21"/>
        <v>79.3</v>
      </c>
      <c r="L92" s="24" t="str">
        <f t="shared" si="24"/>
        <v>9A</v>
      </c>
      <c r="M92" s="25"/>
      <c r="N92" s="25"/>
      <c r="O92" s="25">
        <v>100</v>
      </c>
      <c r="P92" s="25" t="str">
        <f t="shared" si="25"/>
        <v>1C</v>
      </c>
      <c r="Q92" s="26" t="str">
        <f t="shared" si="26"/>
        <v>00011100</v>
      </c>
      <c r="R92" s="18">
        <v>28</v>
      </c>
      <c r="S92" s="29">
        <f t="shared" si="27"/>
        <v>82.35</v>
      </c>
      <c r="T92" s="24">
        <v>-28</v>
      </c>
    </row>
    <row r="93" spans="2:20" x14ac:dyDescent="0.15">
      <c r="B93" s="25">
        <v>27</v>
      </c>
      <c r="C93" s="25" t="str">
        <f t="shared" si="16"/>
        <v>1B</v>
      </c>
      <c r="D93" s="25">
        <f t="shared" si="28"/>
        <v>155</v>
      </c>
      <c r="E93" s="26" t="str">
        <f t="shared" si="29"/>
        <v>10011011</v>
      </c>
      <c r="F93" s="26" t="str">
        <f t="shared" si="30"/>
        <v>1001</v>
      </c>
      <c r="G93" s="26" t="str">
        <f t="shared" si="22"/>
        <v>9</v>
      </c>
      <c r="H93" s="26" t="str">
        <f t="shared" si="31"/>
        <v>1011</v>
      </c>
      <c r="I93" s="26" t="str">
        <f t="shared" si="23"/>
        <v>B</v>
      </c>
      <c r="J93" s="26">
        <f t="shared" si="20"/>
        <v>27</v>
      </c>
      <c r="K93" s="27">
        <f t="shared" si="21"/>
        <v>82.35</v>
      </c>
      <c r="L93" s="24" t="str">
        <f t="shared" si="24"/>
        <v>9B</v>
      </c>
      <c r="M93" s="25"/>
      <c r="N93" s="25"/>
      <c r="O93" s="25">
        <v>99</v>
      </c>
      <c r="P93" s="25" t="str">
        <f t="shared" si="25"/>
        <v>1D</v>
      </c>
      <c r="Q93" s="26" t="str">
        <f t="shared" si="26"/>
        <v>00011101</v>
      </c>
      <c r="R93" s="26">
        <v>29</v>
      </c>
      <c r="S93" s="29">
        <f t="shared" si="27"/>
        <v>85.399999999999991</v>
      </c>
      <c r="T93" s="24">
        <v>-29</v>
      </c>
    </row>
    <row r="94" spans="2:20" x14ac:dyDescent="0.15">
      <c r="B94" s="25">
        <v>28</v>
      </c>
      <c r="C94" s="25" t="str">
        <f t="shared" si="16"/>
        <v>1C</v>
      </c>
      <c r="D94" s="25">
        <f t="shared" si="28"/>
        <v>156</v>
      </c>
      <c r="E94" s="26" t="str">
        <f t="shared" si="29"/>
        <v>10011100</v>
      </c>
      <c r="F94" s="26" t="str">
        <f t="shared" si="30"/>
        <v>1001</v>
      </c>
      <c r="G94" s="26" t="str">
        <f t="shared" si="22"/>
        <v>9</v>
      </c>
      <c r="H94" s="26" t="str">
        <f t="shared" si="31"/>
        <v>1100</v>
      </c>
      <c r="I94" s="26" t="str">
        <f t="shared" si="23"/>
        <v>C</v>
      </c>
      <c r="J94" s="26">
        <f t="shared" si="20"/>
        <v>28</v>
      </c>
      <c r="K94" s="27">
        <f t="shared" si="21"/>
        <v>85.399999999999991</v>
      </c>
      <c r="L94" s="24" t="str">
        <f t="shared" si="24"/>
        <v>9C</v>
      </c>
      <c r="M94" s="25"/>
      <c r="N94" s="25"/>
      <c r="O94" s="25">
        <v>98</v>
      </c>
      <c r="P94" s="25" t="str">
        <f t="shared" si="25"/>
        <v>1E</v>
      </c>
      <c r="Q94" s="26" t="str">
        <f t="shared" si="26"/>
        <v>00011110</v>
      </c>
      <c r="R94" s="26">
        <v>30</v>
      </c>
      <c r="S94" s="29">
        <f t="shared" si="27"/>
        <v>88.449999999999989</v>
      </c>
      <c r="T94" s="24">
        <v>-30</v>
      </c>
    </row>
    <row r="95" spans="2:20" x14ac:dyDescent="0.15">
      <c r="B95" s="25">
        <v>29</v>
      </c>
      <c r="C95" s="25" t="str">
        <f t="shared" si="16"/>
        <v>1D</v>
      </c>
      <c r="D95" s="25">
        <f t="shared" si="28"/>
        <v>157</v>
      </c>
      <c r="E95" s="26" t="str">
        <f t="shared" si="29"/>
        <v>10011101</v>
      </c>
      <c r="F95" s="26" t="str">
        <f t="shared" si="30"/>
        <v>1001</v>
      </c>
      <c r="G95" s="26" t="str">
        <f t="shared" si="22"/>
        <v>9</v>
      </c>
      <c r="H95" s="26" t="str">
        <f t="shared" si="31"/>
        <v>1101</v>
      </c>
      <c r="I95" s="26" t="str">
        <f t="shared" si="23"/>
        <v>D</v>
      </c>
      <c r="J95" s="26">
        <f t="shared" si="20"/>
        <v>29</v>
      </c>
      <c r="K95" s="27">
        <f t="shared" si="21"/>
        <v>88.449999999999989</v>
      </c>
      <c r="L95" s="24" t="str">
        <f t="shared" si="24"/>
        <v>9D</v>
      </c>
      <c r="M95" s="25"/>
      <c r="N95" s="25"/>
      <c r="O95" s="25">
        <v>97</v>
      </c>
      <c r="P95" s="25" t="str">
        <f t="shared" si="25"/>
        <v>1F</v>
      </c>
      <c r="Q95" s="26" t="str">
        <f t="shared" si="26"/>
        <v>00011111</v>
      </c>
      <c r="R95" s="18">
        <v>31</v>
      </c>
      <c r="S95" s="29">
        <f t="shared" si="27"/>
        <v>91.5</v>
      </c>
      <c r="T95" s="24">
        <v>-31</v>
      </c>
    </row>
    <row r="96" spans="2:20" x14ac:dyDescent="0.15">
      <c r="B96" s="25">
        <v>30</v>
      </c>
      <c r="C96" s="25" t="str">
        <f t="shared" si="16"/>
        <v>1E</v>
      </c>
      <c r="D96" s="25">
        <f t="shared" si="28"/>
        <v>158</v>
      </c>
      <c r="E96" s="26" t="str">
        <f t="shared" si="29"/>
        <v>10011110</v>
      </c>
      <c r="F96" s="26" t="str">
        <f t="shared" si="30"/>
        <v>1001</v>
      </c>
      <c r="G96" s="26" t="str">
        <f t="shared" si="22"/>
        <v>9</v>
      </c>
      <c r="H96" s="26" t="str">
        <f t="shared" si="31"/>
        <v>1110</v>
      </c>
      <c r="I96" s="26" t="str">
        <f t="shared" si="23"/>
        <v>E</v>
      </c>
      <c r="J96" s="26">
        <f t="shared" si="20"/>
        <v>30</v>
      </c>
      <c r="K96" s="27">
        <f t="shared" si="21"/>
        <v>91.5</v>
      </c>
      <c r="L96" s="24" t="str">
        <f t="shared" si="24"/>
        <v>9E</v>
      </c>
      <c r="M96" s="25"/>
      <c r="N96" s="25"/>
      <c r="O96" s="25">
        <v>96</v>
      </c>
      <c r="P96" s="25" t="str">
        <f t="shared" si="25"/>
        <v>20</v>
      </c>
      <c r="Q96" s="26" t="str">
        <f t="shared" si="26"/>
        <v>00100000</v>
      </c>
      <c r="R96" s="26">
        <v>32</v>
      </c>
      <c r="S96" s="29">
        <f t="shared" si="27"/>
        <v>94.55</v>
      </c>
      <c r="T96" s="24">
        <v>-32</v>
      </c>
    </row>
    <row r="97" spans="2:20" x14ac:dyDescent="0.15">
      <c r="B97" s="25">
        <v>31</v>
      </c>
      <c r="C97" s="25" t="str">
        <f t="shared" si="16"/>
        <v>1F</v>
      </c>
      <c r="D97" s="25">
        <f t="shared" si="28"/>
        <v>159</v>
      </c>
      <c r="E97" s="26" t="str">
        <f t="shared" si="29"/>
        <v>10011111</v>
      </c>
      <c r="F97" s="26" t="str">
        <f t="shared" si="30"/>
        <v>1001</v>
      </c>
      <c r="G97" s="26" t="str">
        <f t="shared" si="22"/>
        <v>9</v>
      </c>
      <c r="H97" s="26" t="str">
        <f t="shared" si="31"/>
        <v>1111</v>
      </c>
      <c r="I97" s="26" t="str">
        <f t="shared" si="23"/>
        <v>F</v>
      </c>
      <c r="J97" s="26">
        <f t="shared" si="20"/>
        <v>31</v>
      </c>
      <c r="K97" s="27">
        <f t="shared" si="21"/>
        <v>94.55</v>
      </c>
      <c r="L97" s="24" t="str">
        <f t="shared" si="24"/>
        <v>9F</v>
      </c>
      <c r="M97" s="25"/>
      <c r="N97" s="25"/>
      <c r="O97" s="25">
        <v>95</v>
      </c>
      <c r="P97" s="25" t="str">
        <f t="shared" si="25"/>
        <v>21</v>
      </c>
      <c r="Q97" s="26" t="str">
        <f t="shared" si="26"/>
        <v>00100001</v>
      </c>
      <c r="R97" s="26">
        <v>33</v>
      </c>
      <c r="S97" s="29">
        <f t="shared" si="27"/>
        <v>97.6</v>
      </c>
      <c r="T97" s="24">
        <v>-33</v>
      </c>
    </row>
    <row r="98" spans="2:20" x14ac:dyDescent="0.15">
      <c r="B98" s="25">
        <v>32</v>
      </c>
      <c r="C98" s="25" t="str">
        <f t="shared" ref="C98:C129" si="32">DEC2HEX(B98,2)</f>
        <v>20</v>
      </c>
      <c r="D98" s="25">
        <f t="shared" si="28"/>
        <v>160</v>
      </c>
      <c r="E98" s="26" t="str">
        <f t="shared" si="29"/>
        <v>10100000</v>
      </c>
      <c r="F98" s="26" t="str">
        <f t="shared" si="30"/>
        <v>1010</v>
      </c>
      <c r="G98" s="26" t="str">
        <f t="shared" si="22"/>
        <v>A</v>
      </c>
      <c r="H98" s="26" t="str">
        <f t="shared" si="31"/>
        <v>0000</v>
      </c>
      <c r="I98" s="26" t="str">
        <f t="shared" si="23"/>
        <v>0</v>
      </c>
      <c r="J98" s="26">
        <f t="shared" ref="J98:J129" si="33">B98</f>
        <v>32</v>
      </c>
      <c r="K98" s="27">
        <f t="shared" ref="K98:K129" si="34">J98*3.05</f>
        <v>97.6</v>
      </c>
      <c r="L98" s="24" t="str">
        <f t="shared" si="24"/>
        <v>A0</v>
      </c>
      <c r="M98" s="25"/>
      <c r="N98" s="25"/>
      <c r="O98" s="25">
        <v>94</v>
      </c>
      <c r="P98" s="25" t="str">
        <f t="shared" si="25"/>
        <v>22</v>
      </c>
      <c r="Q98" s="26" t="str">
        <f t="shared" si="26"/>
        <v>00100010</v>
      </c>
      <c r="R98" s="18">
        <v>34</v>
      </c>
      <c r="S98" s="29">
        <f t="shared" si="27"/>
        <v>100.64999999999999</v>
      </c>
      <c r="T98" s="24">
        <v>-34</v>
      </c>
    </row>
    <row r="99" spans="2:20" x14ac:dyDescent="0.15">
      <c r="B99" s="25">
        <v>33</v>
      </c>
      <c r="C99" s="25" t="str">
        <f t="shared" si="32"/>
        <v>21</v>
      </c>
      <c r="D99" s="25">
        <f t="shared" si="28"/>
        <v>161</v>
      </c>
      <c r="E99" s="26" t="str">
        <f t="shared" si="29"/>
        <v>10100001</v>
      </c>
      <c r="F99" s="26" t="str">
        <f t="shared" si="30"/>
        <v>1010</v>
      </c>
      <c r="G99" s="26" t="str">
        <f t="shared" si="22"/>
        <v>A</v>
      </c>
      <c r="H99" s="26" t="str">
        <f t="shared" si="31"/>
        <v>0001</v>
      </c>
      <c r="I99" s="26" t="str">
        <f t="shared" si="23"/>
        <v>1</v>
      </c>
      <c r="J99" s="26">
        <f t="shared" si="33"/>
        <v>33</v>
      </c>
      <c r="K99" s="27">
        <f t="shared" si="34"/>
        <v>100.64999999999999</v>
      </c>
      <c r="L99" s="24" t="str">
        <f t="shared" si="24"/>
        <v>A1</v>
      </c>
      <c r="M99" s="25"/>
      <c r="N99" s="25"/>
      <c r="O99" s="25">
        <v>93</v>
      </c>
      <c r="P99" s="25" t="str">
        <f t="shared" si="25"/>
        <v>23</v>
      </c>
      <c r="Q99" s="26" t="str">
        <f t="shared" si="26"/>
        <v>00100011</v>
      </c>
      <c r="R99" s="26">
        <v>35</v>
      </c>
      <c r="S99" s="29">
        <f t="shared" si="27"/>
        <v>103.69999999999999</v>
      </c>
      <c r="T99" s="24">
        <v>-35</v>
      </c>
    </row>
    <row r="100" spans="2:20" x14ac:dyDescent="0.15">
      <c r="B100" s="25">
        <v>34</v>
      </c>
      <c r="C100" s="25" t="str">
        <f t="shared" si="32"/>
        <v>22</v>
      </c>
      <c r="D100" s="25">
        <f t="shared" si="28"/>
        <v>162</v>
      </c>
      <c r="E100" s="26" t="str">
        <f t="shared" si="29"/>
        <v>10100010</v>
      </c>
      <c r="F100" s="26" t="str">
        <f t="shared" si="30"/>
        <v>1010</v>
      </c>
      <c r="G100" s="26" t="str">
        <f t="shared" si="22"/>
        <v>A</v>
      </c>
      <c r="H100" s="26" t="str">
        <f t="shared" si="31"/>
        <v>0010</v>
      </c>
      <c r="I100" s="26" t="str">
        <f t="shared" si="23"/>
        <v>2</v>
      </c>
      <c r="J100" s="26">
        <f t="shared" si="33"/>
        <v>34</v>
      </c>
      <c r="K100" s="27">
        <f t="shared" si="34"/>
        <v>103.69999999999999</v>
      </c>
      <c r="L100" s="24" t="str">
        <f t="shared" si="24"/>
        <v>A2</v>
      </c>
      <c r="M100" s="25"/>
      <c r="N100" s="25"/>
      <c r="O100" s="25">
        <v>92</v>
      </c>
      <c r="P100" s="25" t="str">
        <f t="shared" si="25"/>
        <v>24</v>
      </c>
      <c r="Q100" s="26" t="str">
        <f t="shared" si="26"/>
        <v>00100100</v>
      </c>
      <c r="R100" s="26">
        <v>36</v>
      </c>
      <c r="S100" s="29">
        <f t="shared" si="27"/>
        <v>106.75</v>
      </c>
      <c r="T100" s="24">
        <v>-36</v>
      </c>
    </row>
    <row r="101" spans="2:20" x14ac:dyDescent="0.15">
      <c r="B101" s="25">
        <v>35</v>
      </c>
      <c r="C101" s="25" t="str">
        <f t="shared" si="32"/>
        <v>23</v>
      </c>
      <c r="D101" s="25">
        <f t="shared" si="28"/>
        <v>163</v>
      </c>
      <c r="E101" s="26" t="str">
        <f t="shared" si="29"/>
        <v>10100011</v>
      </c>
      <c r="F101" s="26" t="str">
        <f t="shared" si="30"/>
        <v>1010</v>
      </c>
      <c r="G101" s="26" t="str">
        <f t="shared" si="22"/>
        <v>A</v>
      </c>
      <c r="H101" s="26" t="str">
        <f t="shared" si="31"/>
        <v>0011</v>
      </c>
      <c r="I101" s="26" t="str">
        <f t="shared" si="23"/>
        <v>3</v>
      </c>
      <c r="J101" s="26">
        <f t="shared" si="33"/>
        <v>35</v>
      </c>
      <c r="K101" s="27">
        <f t="shared" si="34"/>
        <v>106.75</v>
      </c>
      <c r="L101" s="24" t="str">
        <f t="shared" si="24"/>
        <v>A3</v>
      </c>
      <c r="M101" s="25"/>
      <c r="N101" s="25"/>
      <c r="O101" s="25">
        <v>91</v>
      </c>
      <c r="P101" s="25" t="str">
        <f t="shared" si="25"/>
        <v>25</v>
      </c>
      <c r="Q101" s="26" t="str">
        <f t="shared" si="26"/>
        <v>00100101</v>
      </c>
      <c r="R101" s="18">
        <v>37</v>
      </c>
      <c r="S101" s="29">
        <f t="shared" si="27"/>
        <v>109.8</v>
      </c>
      <c r="T101" s="24">
        <v>-37</v>
      </c>
    </row>
    <row r="102" spans="2:20" x14ac:dyDescent="0.15">
      <c r="B102" s="25">
        <v>36</v>
      </c>
      <c r="C102" s="25" t="str">
        <f t="shared" si="32"/>
        <v>24</v>
      </c>
      <c r="D102" s="25">
        <f t="shared" si="28"/>
        <v>164</v>
      </c>
      <c r="E102" s="26" t="str">
        <f t="shared" si="29"/>
        <v>10100100</v>
      </c>
      <c r="F102" s="26" t="str">
        <f t="shared" si="30"/>
        <v>1010</v>
      </c>
      <c r="G102" s="26" t="str">
        <f t="shared" si="22"/>
        <v>A</v>
      </c>
      <c r="H102" s="26" t="str">
        <f t="shared" si="31"/>
        <v>0100</v>
      </c>
      <c r="I102" s="26" t="str">
        <f t="shared" si="23"/>
        <v>4</v>
      </c>
      <c r="J102" s="26">
        <f t="shared" si="33"/>
        <v>36</v>
      </c>
      <c r="K102" s="27">
        <f t="shared" si="34"/>
        <v>109.8</v>
      </c>
      <c r="L102" s="24" t="str">
        <f t="shared" si="24"/>
        <v>A4</v>
      </c>
      <c r="M102" s="25"/>
      <c r="N102" s="25"/>
      <c r="O102" s="25">
        <v>90</v>
      </c>
      <c r="P102" s="25" t="str">
        <f t="shared" si="25"/>
        <v>26</v>
      </c>
      <c r="Q102" s="26" t="str">
        <f t="shared" si="26"/>
        <v>00100110</v>
      </c>
      <c r="R102" s="26">
        <v>38</v>
      </c>
      <c r="S102" s="29">
        <f t="shared" si="27"/>
        <v>112.85</v>
      </c>
      <c r="T102" s="24">
        <v>-38</v>
      </c>
    </row>
    <row r="103" spans="2:20" x14ac:dyDescent="0.15">
      <c r="B103" s="25">
        <v>37</v>
      </c>
      <c r="C103" s="25" t="str">
        <f t="shared" si="32"/>
        <v>25</v>
      </c>
      <c r="D103" s="25">
        <f t="shared" si="28"/>
        <v>165</v>
      </c>
      <c r="E103" s="26" t="str">
        <f t="shared" si="29"/>
        <v>10100101</v>
      </c>
      <c r="F103" s="26" t="str">
        <f t="shared" si="30"/>
        <v>1010</v>
      </c>
      <c r="G103" s="26" t="str">
        <f t="shared" si="22"/>
        <v>A</v>
      </c>
      <c r="H103" s="26" t="str">
        <f t="shared" si="31"/>
        <v>0101</v>
      </c>
      <c r="I103" s="26" t="str">
        <f t="shared" si="23"/>
        <v>5</v>
      </c>
      <c r="J103" s="26">
        <f t="shared" si="33"/>
        <v>37</v>
      </c>
      <c r="K103" s="27">
        <f t="shared" si="34"/>
        <v>112.85</v>
      </c>
      <c r="L103" s="24" t="str">
        <f t="shared" si="24"/>
        <v>A5</v>
      </c>
      <c r="M103" s="25"/>
      <c r="N103" s="25"/>
      <c r="O103" s="25">
        <v>89</v>
      </c>
      <c r="P103" s="25" t="str">
        <f t="shared" si="25"/>
        <v>27</v>
      </c>
      <c r="Q103" s="26" t="str">
        <f t="shared" si="26"/>
        <v>00100111</v>
      </c>
      <c r="R103" s="26">
        <v>39</v>
      </c>
      <c r="S103" s="29">
        <f t="shared" si="27"/>
        <v>115.89999999999999</v>
      </c>
      <c r="T103" s="24">
        <v>-39</v>
      </c>
    </row>
    <row r="104" spans="2:20" x14ac:dyDescent="0.15">
      <c r="B104" s="25">
        <v>38</v>
      </c>
      <c r="C104" s="25" t="str">
        <f t="shared" si="32"/>
        <v>26</v>
      </c>
      <c r="D104" s="25">
        <f t="shared" si="28"/>
        <v>166</v>
      </c>
      <c r="E104" s="26" t="str">
        <f t="shared" si="29"/>
        <v>10100110</v>
      </c>
      <c r="F104" s="26" t="str">
        <f t="shared" si="30"/>
        <v>1010</v>
      </c>
      <c r="G104" s="26" t="str">
        <f t="shared" si="22"/>
        <v>A</v>
      </c>
      <c r="H104" s="26" t="str">
        <f t="shared" si="31"/>
        <v>0110</v>
      </c>
      <c r="I104" s="26" t="str">
        <f t="shared" si="23"/>
        <v>6</v>
      </c>
      <c r="J104" s="26">
        <f t="shared" si="33"/>
        <v>38</v>
      </c>
      <c r="K104" s="27">
        <f t="shared" si="34"/>
        <v>115.89999999999999</v>
      </c>
      <c r="L104" s="24" t="str">
        <f t="shared" si="24"/>
        <v>A6</v>
      </c>
      <c r="M104" s="25"/>
      <c r="N104" s="25"/>
      <c r="O104" s="25">
        <v>88</v>
      </c>
      <c r="P104" s="25" t="str">
        <f t="shared" si="25"/>
        <v>28</v>
      </c>
      <c r="Q104" s="26" t="str">
        <f t="shared" si="26"/>
        <v>00101000</v>
      </c>
      <c r="R104" s="18">
        <v>40</v>
      </c>
      <c r="S104" s="29">
        <f t="shared" si="27"/>
        <v>118.94999999999999</v>
      </c>
      <c r="T104" s="24">
        <v>-40</v>
      </c>
    </row>
    <row r="105" spans="2:20" x14ac:dyDescent="0.15">
      <c r="B105" s="25">
        <v>39</v>
      </c>
      <c r="C105" s="25" t="str">
        <f t="shared" si="32"/>
        <v>27</v>
      </c>
      <c r="D105" s="25">
        <f t="shared" si="28"/>
        <v>167</v>
      </c>
      <c r="E105" s="26" t="str">
        <f t="shared" si="29"/>
        <v>10100111</v>
      </c>
      <c r="F105" s="26" t="str">
        <f t="shared" si="30"/>
        <v>1010</v>
      </c>
      <c r="G105" s="26" t="str">
        <f t="shared" si="22"/>
        <v>A</v>
      </c>
      <c r="H105" s="26" t="str">
        <f t="shared" si="31"/>
        <v>0111</v>
      </c>
      <c r="I105" s="26" t="str">
        <f t="shared" si="23"/>
        <v>7</v>
      </c>
      <c r="J105" s="26">
        <f t="shared" si="33"/>
        <v>39</v>
      </c>
      <c r="K105" s="27">
        <f t="shared" si="34"/>
        <v>118.94999999999999</v>
      </c>
      <c r="L105" s="24" t="str">
        <f t="shared" si="24"/>
        <v>A7</v>
      </c>
      <c r="M105" s="25"/>
      <c r="N105" s="25"/>
      <c r="O105" s="25">
        <v>87</v>
      </c>
      <c r="P105" s="25" t="str">
        <f t="shared" si="25"/>
        <v>29</v>
      </c>
      <c r="Q105" s="26" t="str">
        <f t="shared" si="26"/>
        <v>00101001</v>
      </c>
      <c r="R105" s="26">
        <v>41</v>
      </c>
      <c r="S105" s="29">
        <f t="shared" si="27"/>
        <v>122</v>
      </c>
      <c r="T105" s="24">
        <v>-41</v>
      </c>
    </row>
    <row r="106" spans="2:20" x14ac:dyDescent="0.15">
      <c r="B106" s="25">
        <v>40</v>
      </c>
      <c r="C106" s="25" t="str">
        <f t="shared" si="32"/>
        <v>28</v>
      </c>
      <c r="D106" s="25">
        <f t="shared" si="28"/>
        <v>168</v>
      </c>
      <c r="E106" s="26" t="str">
        <f t="shared" si="29"/>
        <v>10101000</v>
      </c>
      <c r="F106" s="26" t="str">
        <f t="shared" si="30"/>
        <v>1010</v>
      </c>
      <c r="G106" s="26" t="str">
        <f t="shared" si="22"/>
        <v>A</v>
      </c>
      <c r="H106" s="26" t="str">
        <f t="shared" si="31"/>
        <v>1000</v>
      </c>
      <c r="I106" s="26" t="str">
        <f t="shared" si="23"/>
        <v>8</v>
      </c>
      <c r="J106" s="26">
        <f t="shared" si="33"/>
        <v>40</v>
      </c>
      <c r="K106" s="27">
        <f t="shared" si="34"/>
        <v>122</v>
      </c>
      <c r="L106" s="24" t="str">
        <f t="shared" si="24"/>
        <v>A8</v>
      </c>
      <c r="M106" s="25"/>
      <c r="N106" s="25"/>
      <c r="O106" s="25">
        <v>86</v>
      </c>
      <c r="P106" s="25" t="str">
        <f t="shared" si="25"/>
        <v>2A</v>
      </c>
      <c r="Q106" s="26" t="str">
        <f t="shared" si="26"/>
        <v>00101010</v>
      </c>
      <c r="R106" s="26">
        <v>42</v>
      </c>
      <c r="S106" s="29">
        <f t="shared" si="27"/>
        <v>125.05</v>
      </c>
      <c r="T106" s="24">
        <v>-42</v>
      </c>
    </row>
    <row r="107" spans="2:20" x14ac:dyDescent="0.15">
      <c r="B107" s="25">
        <v>41</v>
      </c>
      <c r="C107" s="25" t="str">
        <f t="shared" si="32"/>
        <v>29</v>
      </c>
      <c r="D107" s="25">
        <f t="shared" si="28"/>
        <v>169</v>
      </c>
      <c r="E107" s="26" t="str">
        <f t="shared" si="29"/>
        <v>10101001</v>
      </c>
      <c r="F107" s="26" t="str">
        <f t="shared" si="30"/>
        <v>1010</v>
      </c>
      <c r="G107" s="26" t="str">
        <f t="shared" si="22"/>
        <v>A</v>
      </c>
      <c r="H107" s="26" t="str">
        <f t="shared" si="31"/>
        <v>1001</v>
      </c>
      <c r="I107" s="26" t="str">
        <f t="shared" si="23"/>
        <v>9</v>
      </c>
      <c r="J107" s="26">
        <f t="shared" si="33"/>
        <v>41</v>
      </c>
      <c r="K107" s="27">
        <f t="shared" si="34"/>
        <v>125.05</v>
      </c>
      <c r="L107" s="24" t="str">
        <f t="shared" si="24"/>
        <v>A9</v>
      </c>
      <c r="M107" s="25"/>
      <c r="N107" s="25"/>
      <c r="O107" s="25">
        <v>85</v>
      </c>
      <c r="P107" s="25" t="str">
        <f t="shared" si="25"/>
        <v>2B</v>
      </c>
      <c r="Q107" s="26" t="str">
        <f t="shared" si="26"/>
        <v>00101011</v>
      </c>
      <c r="R107" s="18">
        <v>43</v>
      </c>
      <c r="S107" s="29">
        <f t="shared" si="27"/>
        <v>128.1</v>
      </c>
      <c r="T107" s="24">
        <v>-43</v>
      </c>
    </row>
    <row r="108" spans="2:20" x14ac:dyDescent="0.15">
      <c r="B108" s="25">
        <v>42</v>
      </c>
      <c r="C108" s="25" t="str">
        <f t="shared" si="32"/>
        <v>2A</v>
      </c>
      <c r="D108" s="25">
        <f t="shared" si="28"/>
        <v>170</v>
      </c>
      <c r="E108" s="26" t="str">
        <f t="shared" si="29"/>
        <v>10101010</v>
      </c>
      <c r="F108" s="26" t="str">
        <f t="shared" si="30"/>
        <v>1010</v>
      </c>
      <c r="G108" s="26" t="str">
        <f t="shared" si="22"/>
        <v>A</v>
      </c>
      <c r="H108" s="26" t="str">
        <f t="shared" si="31"/>
        <v>1010</v>
      </c>
      <c r="I108" s="26" t="str">
        <f t="shared" si="23"/>
        <v>A</v>
      </c>
      <c r="J108" s="26">
        <f t="shared" si="33"/>
        <v>42</v>
      </c>
      <c r="K108" s="27">
        <f t="shared" si="34"/>
        <v>128.1</v>
      </c>
      <c r="L108" s="24" t="str">
        <f t="shared" si="24"/>
        <v>AA</v>
      </c>
      <c r="M108" s="25"/>
      <c r="N108" s="25"/>
      <c r="O108" s="25">
        <v>84</v>
      </c>
      <c r="P108" s="25" t="str">
        <f t="shared" si="25"/>
        <v>2C</v>
      </c>
      <c r="Q108" s="26" t="str">
        <f t="shared" si="26"/>
        <v>00101100</v>
      </c>
      <c r="R108" s="26">
        <v>44</v>
      </c>
      <c r="S108" s="29">
        <f t="shared" si="27"/>
        <v>131.15</v>
      </c>
      <c r="T108" s="24">
        <v>-44</v>
      </c>
    </row>
    <row r="109" spans="2:20" x14ac:dyDescent="0.15">
      <c r="B109" s="25">
        <v>43</v>
      </c>
      <c r="C109" s="25" t="str">
        <f t="shared" si="32"/>
        <v>2B</v>
      </c>
      <c r="D109" s="25">
        <f t="shared" si="28"/>
        <v>171</v>
      </c>
      <c r="E109" s="26" t="str">
        <f t="shared" si="29"/>
        <v>10101011</v>
      </c>
      <c r="F109" s="26" t="str">
        <f t="shared" si="30"/>
        <v>1010</v>
      </c>
      <c r="G109" s="26" t="str">
        <f t="shared" si="22"/>
        <v>A</v>
      </c>
      <c r="H109" s="26" t="str">
        <f t="shared" si="31"/>
        <v>1011</v>
      </c>
      <c r="I109" s="26" t="str">
        <f t="shared" si="23"/>
        <v>B</v>
      </c>
      <c r="J109" s="26">
        <f t="shared" si="33"/>
        <v>43</v>
      </c>
      <c r="K109" s="27">
        <f t="shared" si="34"/>
        <v>131.15</v>
      </c>
      <c r="L109" s="24" t="str">
        <f t="shared" si="24"/>
        <v>AB</v>
      </c>
      <c r="M109" s="25"/>
      <c r="N109" s="25"/>
      <c r="O109" s="25">
        <v>83</v>
      </c>
      <c r="P109" s="25" t="str">
        <f t="shared" si="25"/>
        <v>2D</v>
      </c>
      <c r="Q109" s="26" t="str">
        <f t="shared" si="26"/>
        <v>00101101</v>
      </c>
      <c r="R109" s="26">
        <v>45</v>
      </c>
      <c r="S109" s="29">
        <f t="shared" si="27"/>
        <v>134.19999999999999</v>
      </c>
      <c r="T109" s="24">
        <v>-45</v>
      </c>
    </row>
    <row r="110" spans="2:20" x14ac:dyDescent="0.15">
      <c r="B110" s="25">
        <v>44</v>
      </c>
      <c r="C110" s="25" t="str">
        <f t="shared" si="32"/>
        <v>2C</v>
      </c>
      <c r="D110" s="25">
        <f t="shared" si="28"/>
        <v>172</v>
      </c>
      <c r="E110" s="26" t="str">
        <f t="shared" si="29"/>
        <v>10101100</v>
      </c>
      <c r="F110" s="26" t="str">
        <f t="shared" si="30"/>
        <v>1010</v>
      </c>
      <c r="G110" s="26" t="str">
        <f t="shared" si="22"/>
        <v>A</v>
      </c>
      <c r="H110" s="26" t="str">
        <f t="shared" si="31"/>
        <v>1100</v>
      </c>
      <c r="I110" s="26" t="str">
        <f t="shared" si="23"/>
        <v>C</v>
      </c>
      <c r="J110" s="26">
        <f t="shared" si="33"/>
        <v>44</v>
      </c>
      <c r="K110" s="27">
        <f t="shared" si="34"/>
        <v>134.19999999999999</v>
      </c>
      <c r="L110" s="24" t="str">
        <f t="shared" si="24"/>
        <v>AC</v>
      </c>
      <c r="M110" s="25"/>
      <c r="N110" s="25"/>
      <c r="O110" s="25">
        <v>82</v>
      </c>
      <c r="P110" s="25" t="str">
        <f t="shared" si="25"/>
        <v>2E</v>
      </c>
      <c r="Q110" s="26" t="str">
        <f t="shared" si="26"/>
        <v>00101110</v>
      </c>
      <c r="R110" s="18">
        <v>46</v>
      </c>
      <c r="S110" s="29">
        <f t="shared" si="27"/>
        <v>137.25</v>
      </c>
      <c r="T110" s="24">
        <v>-46</v>
      </c>
    </row>
    <row r="111" spans="2:20" x14ac:dyDescent="0.15">
      <c r="B111" s="25">
        <v>45</v>
      </c>
      <c r="C111" s="25" t="str">
        <f t="shared" si="32"/>
        <v>2D</v>
      </c>
      <c r="D111" s="25">
        <f t="shared" si="28"/>
        <v>173</v>
      </c>
      <c r="E111" s="26" t="str">
        <f t="shared" si="29"/>
        <v>10101101</v>
      </c>
      <c r="F111" s="26" t="str">
        <f t="shared" si="30"/>
        <v>1010</v>
      </c>
      <c r="G111" s="26" t="str">
        <f t="shared" si="22"/>
        <v>A</v>
      </c>
      <c r="H111" s="26" t="str">
        <f t="shared" si="31"/>
        <v>1101</v>
      </c>
      <c r="I111" s="26" t="str">
        <f t="shared" si="23"/>
        <v>D</v>
      </c>
      <c r="J111" s="26">
        <f t="shared" si="33"/>
        <v>45</v>
      </c>
      <c r="K111" s="27">
        <f t="shared" si="34"/>
        <v>137.25</v>
      </c>
      <c r="L111" s="24" t="str">
        <f t="shared" si="24"/>
        <v>AD</v>
      </c>
      <c r="M111" s="25"/>
      <c r="N111" s="25"/>
      <c r="O111" s="25">
        <v>81</v>
      </c>
      <c r="P111" s="25" t="str">
        <f t="shared" si="25"/>
        <v>2F</v>
      </c>
      <c r="Q111" s="26" t="str">
        <f t="shared" si="26"/>
        <v>00101111</v>
      </c>
      <c r="R111" s="26">
        <v>47</v>
      </c>
      <c r="S111" s="29">
        <f t="shared" si="27"/>
        <v>140.29999999999998</v>
      </c>
      <c r="T111" s="24">
        <v>-47</v>
      </c>
    </row>
    <row r="112" spans="2:20" x14ac:dyDescent="0.15">
      <c r="B112" s="25">
        <v>46</v>
      </c>
      <c r="C112" s="25" t="str">
        <f t="shared" si="32"/>
        <v>2E</v>
      </c>
      <c r="D112" s="25">
        <f t="shared" si="28"/>
        <v>174</v>
      </c>
      <c r="E112" s="26" t="str">
        <f t="shared" si="29"/>
        <v>10101110</v>
      </c>
      <c r="F112" s="26" t="str">
        <f t="shared" si="30"/>
        <v>1010</v>
      </c>
      <c r="G112" s="26" t="str">
        <f t="shared" si="22"/>
        <v>A</v>
      </c>
      <c r="H112" s="26" t="str">
        <f t="shared" si="31"/>
        <v>1110</v>
      </c>
      <c r="I112" s="26" t="str">
        <f t="shared" si="23"/>
        <v>E</v>
      </c>
      <c r="J112" s="26">
        <f t="shared" si="33"/>
        <v>46</v>
      </c>
      <c r="K112" s="27">
        <f t="shared" si="34"/>
        <v>140.29999999999998</v>
      </c>
      <c r="L112" s="24" t="str">
        <f t="shared" si="24"/>
        <v>AE</v>
      </c>
      <c r="M112" s="25"/>
      <c r="N112" s="25"/>
      <c r="O112" s="25">
        <v>80</v>
      </c>
      <c r="P112" s="25" t="str">
        <f t="shared" si="25"/>
        <v>30</v>
      </c>
      <c r="Q112" s="26" t="str">
        <f t="shared" si="26"/>
        <v>00110000</v>
      </c>
      <c r="R112" s="26">
        <v>48</v>
      </c>
      <c r="S112" s="29">
        <f t="shared" si="27"/>
        <v>143.35</v>
      </c>
      <c r="T112" s="24">
        <v>-48</v>
      </c>
    </row>
    <row r="113" spans="2:20" x14ac:dyDescent="0.15">
      <c r="B113" s="25">
        <v>47</v>
      </c>
      <c r="C113" s="25" t="str">
        <f t="shared" si="32"/>
        <v>2F</v>
      </c>
      <c r="D113" s="25">
        <f t="shared" si="28"/>
        <v>175</v>
      </c>
      <c r="E113" s="26" t="str">
        <f t="shared" si="29"/>
        <v>10101111</v>
      </c>
      <c r="F113" s="26" t="str">
        <f t="shared" si="30"/>
        <v>1010</v>
      </c>
      <c r="G113" s="26" t="str">
        <f t="shared" si="22"/>
        <v>A</v>
      </c>
      <c r="H113" s="26" t="str">
        <f t="shared" si="31"/>
        <v>1111</v>
      </c>
      <c r="I113" s="26" t="str">
        <f t="shared" si="23"/>
        <v>F</v>
      </c>
      <c r="J113" s="26">
        <f t="shared" si="33"/>
        <v>47</v>
      </c>
      <c r="K113" s="27">
        <f t="shared" si="34"/>
        <v>143.35</v>
      </c>
      <c r="L113" s="24" t="str">
        <f t="shared" si="24"/>
        <v>AF</v>
      </c>
      <c r="M113" s="25"/>
      <c r="N113" s="25"/>
      <c r="O113" s="25">
        <v>79</v>
      </c>
      <c r="P113" s="25" t="str">
        <f t="shared" si="25"/>
        <v>31</v>
      </c>
      <c r="Q113" s="26" t="str">
        <f t="shared" si="26"/>
        <v>00110001</v>
      </c>
      <c r="R113" s="18">
        <v>49</v>
      </c>
      <c r="S113" s="29">
        <f t="shared" si="27"/>
        <v>146.39999999999998</v>
      </c>
      <c r="T113" s="24">
        <v>-49</v>
      </c>
    </row>
    <row r="114" spans="2:20" s="19" customFormat="1" x14ac:dyDescent="0.15">
      <c r="B114" s="25">
        <v>48</v>
      </c>
      <c r="C114" s="25" t="str">
        <f t="shared" si="32"/>
        <v>30</v>
      </c>
      <c r="D114" s="25">
        <f t="shared" si="28"/>
        <v>176</v>
      </c>
      <c r="E114" s="26" t="str">
        <f t="shared" si="29"/>
        <v>10110000</v>
      </c>
      <c r="F114" s="26" t="str">
        <f t="shared" si="30"/>
        <v>1011</v>
      </c>
      <c r="G114" s="26" t="str">
        <f t="shared" si="22"/>
        <v>B</v>
      </c>
      <c r="H114" s="26" t="str">
        <f t="shared" si="31"/>
        <v>0000</v>
      </c>
      <c r="I114" s="26" t="str">
        <f t="shared" si="23"/>
        <v>0</v>
      </c>
      <c r="J114" s="26">
        <f t="shared" si="33"/>
        <v>48</v>
      </c>
      <c r="K114" s="27">
        <f t="shared" si="34"/>
        <v>146.39999999999998</v>
      </c>
      <c r="L114" s="24" t="str">
        <f t="shared" si="24"/>
        <v>B0</v>
      </c>
      <c r="M114" s="25"/>
      <c r="N114" s="25"/>
      <c r="O114" s="25">
        <v>78</v>
      </c>
      <c r="P114" s="25" t="str">
        <f t="shared" si="25"/>
        <v>32</v>
      </c>
      <c r="Q114" s="26" t="str">
        <f t="shared" si="26"/>
        <v>00110010</v>
      </c>
      <c r="R114" s="26">
        <v>50</v>
      </c>
      <c r="S114" s="29">
        <f t="shared" si="27"/>
        <v>149.44999999999999</v>
      </c>
      <c r="T114" s="24">
        <v>-50</v>
      </c>
    </row>
    <row r="115" spans="2:20" s="19" customFormat="1" x14ac:dyDescent="0.15">
      <c r="B115" s="25">
        <v>49</v>
      </c>
      <c r="C115" s="25" t="str">
        <f t="shared" si="32"/>
        <v>31</v>
      </c>
      <c r="D115" s="25">
        <f t="shared" si="28"/>
        <v>177</v>
      </c>
      <c r="E115" s="26" t="str">
        <f t="shared" si="29"/>
        <v>10110001</v>
      </c>
      <c r="F115" s="26" t="str">
        <f t="shared" si="30"/>
        <v>1011</v>
      </c>
      <c r="G115" s="26" t="str">
        <f t="shared" si="22"/>
        <v>B</v>
      </c>
      <c r="H115" s="26" t="str">
        <f t="shared" si="31"/>
        <v>0001</v>
      </c>
      <c r="I115" s="26" t="str">
        <f t="shared" si="23"/>
        <v>1</v>
      </c>
      <c r="J115" s="26">
        <f t="shared" si="33"/>
        <v>49</v>
      </c>
      <c r="K115" s="27">
        <f t="shared" si="34"/>
        <v>149.44999999999999</v>
      </c>
      <c r="L115" s="24" t="str">
        <f t="shared" si="24"/>
        <v>B1</v>
      </c>
      <c r="M115" s="25"/>
      <c r="N115" s="25"/>
      <c r="O115" s="25">
        <v>77</v>
      </c>
      <c r="P115" s="25" t="str">
        <f t="shared" si="25"/>
        <v>33</v>
      </c>
      <c r="Q115" s="26" t="str">
        <f t="shared" si="26"/>
        <v>00110011</v>
      </c>
      <c r="R115" s="26">
        <v>51</v>
      </c>
      <c r="S115" s="29">
        <f t="shared" si="27"/>
        <v>152.5</v>
      </c>
      <c r="T115" s="24">
        <v>-51</v>
      </c>
    </row>
    <row r="116" spans="2:20" s="19" customFormat="1" x14ac:dyDescent="0.15">
      <c r="B116" s="25">
        <v>50</v>
      </c>
      <c r="C116" s="25" t="str">
        <f t="shared" si="32"/>
        <v>32</v>
      </c>
      <c r="D116" s="25">
        <f t="shared" si="28"/>
        <v>178</v>
      </c>
      <c r="E116" s="26" t="str">
        <f t="shared" si="29"/>
        <v>10110010</v>
      </c>
      <c r="F116" s="26" t="str">
        <f t="shared" si="30"/>
        <v>1011</v>
      </c>
      <c r="G116" s="26" t="str">
        <f t="shared" si="22"/>
        <v>B</v>
      </c>
      <c r="H116" s="26" t="str">
        <f t="shared" si="31"/>
        <v>0010</v>
      </c>
      <c r="I116" s="26" t="str">
        <f t="shared" si="23"/>
        <v>2</v>
      </c>
      <c r="J116" s="26">
        <f t="shared" si="33"/>
        <v>50</v>
      </c>
      <c r="K116" s="27">
        <f t="shared" si="34"/>
        <v>152.5</v>
      </c>
      <c r="L116" s="24" t="str">
        <f t="shared" si="24"/>
        <v>B2</v>
      </c>
      <c r="M116" s="25"/>
      <c r="N116" s="25"/>
      <c r="O116" s="25">
        <v>76</v>
      </c>
      <c r="P116" s="25" t="str">
        <f t="shared" si="25"/>
        <v>34</v>
      </c>
      <c r="Q116" s="26" t="str">
        <f t="shared" si="26"/>
        <v>00110100</v>
      </c>
      <c r="R116" s="18">
        <v>52</v>
      </c>
      <c r="S116" s="29">
        <f t="shared" si="27"/>
        <v>155.54999999999998</v>
      </c>
      <c r="T116" s="24">
        <v>-52</v>
      </c>
    </row>
    <row r="117" spans="2:20" s="19" customFormat="1" x14ac:dyDescent="0.15">
      <c r="B117" s="25">
        <v>51</v>
      </c>
      <c r="C117" s="25" t="str">
        <f t="shared" si="32"/>
        <v>33</v>
      </c>
      <c r="D117" s="25">
        <f t="shared" si="28"/>
        <v>179</v>
      </c>
      <c r="E117" s="26" t="str">
        <f t="shared" si="29"/>
        <v>10110011</v>
      </c>
      <c r="F117" s="26" t="str">
        <f t="shared" si="30"/>
        <v>1011</v>
      </c>
      <c r="G117" s="26" t="str">
        <f t="shared" si="22"/>
        <v>B</v>
      </c>
      <c r="H117" s="26" t="str">
        <f t="shared" si="31"/>
        <v>0011</v>
      </c>
      <c r="I117" s="26" t="str">
        <f t="shared" si="23"/>
        <v>3</v>
      </c>
      <c r="J117" s="26">
        <f t="shared" si="33"/>
        <v>51</v>
      </c>
      <c r="K117" s="27">
        <f t="shared" si="34"/>
        <v>155.54999999999998</v>
      </c>
      <c r="L117" s="24" t="str">
        <f t="shared" si="24"/>
        <v>B3</v>
      </c>
      <c r="M117" s="25"/>
      <c r="N117" s="25"/>
      <c r="O117" s="25">
        <v>75</v>
      </c>
      <c r="P117" s="25" t="str">
        <f t="shared" si="25"/>
        <v>35</v>
      </c>
      <c r="Q117" s="26" t="str">
        <f t="shared" si="26"/>
        <v>00110101</v>
      </c>
      <c r="R117" s="26">
        <v>53</v>
      </c>
      <c r="S117" s="29">
        <f t="shared" si="27"/>
        <v>158.6</v>
      </c>
      <c r="T117" s="24">
        <v>-53</v>
      </c>
    </row>
    <row r="118" spans="2:20" s="19" customFormat="1" x14ac:dyDescent="0.15">
      <c r="B118" s="25">
        <v>52</v>
      </c>
      <c r="C118" s="25" t="str">
        <f t="shared" si="32"/>
        <v>34</v>
      </c>
      <c r="D118" s="25">
        <f t="shared" si="28"/>
        <v>180</v>
      </c>
      <c r="E118" s="26" t="str">
        <f t="shared" si="29"/>
        <v>10110100</v>
      </c>
      <c r="F118" s="26" t="str">
        <f t="shared" si="30"/>
        <v>1011</v>
      </c>
      <c r="G118" s="26" t="str">
        <f t="shared" si="22"/>
        <v>B</v>
      </c>
      <c r="H118" s="26" t="str">
        <f t="shared" si="31"/>
        <v>0100</v>
      </c>
      <c r="I118" s="26" t="str">
        <f t="shared" si="23"/>
        <v>4</v>
      </c>
      <c r="J118" s="26">
        <f t="shared" si="33"/>
        <v>52</v>
      </c>
      <c r="K118" s="27">
        <f t="shared" si="34"/>
        <v>158.6</v>
      </c>
      <c r="L118" s="24" t="str">
        <f t="shared" si="24"/>
        <v>B4</v>
      </c>
      <c r="M118" s="25"/>
      <c r="N118" s="25"/>
      <c r="O118" s="25">
        <v>74</v>
      </c>
      <c r="P118" s="25" t="str">
        <f t="shared" si="25"/>
        <v>36</v>
      </c>
      <c r="Q118" s="26" t="str">
        <f t="shared" si="26"/>
        <v>00110110</v>
      </c>
      <c r="R118" s="26">
        <v>54</v>
      </c>
      <c r="S118" s="29">
        <f t="shared" si="27"/>
        <v>161.64999999999998</v>
      </c>
      <c r="T118" s="24">
        <v>-54</v>
      </c>
    </row>
    <row r="119" spans="2:20" s="19" customFormat="1" x14ac:dyDescent="0.15">
      <c r="B119" s="25">
        <v>53</v>
      </c>
      <c r="C119" s="25" t="str">
        <f t="shared" si="32"/>
        <v>35</v>
      </c>
      <c r="D119" s="25">
        <f t="shared" si="28"/>
        <v>181</v>
      </c>
      <c r="E119" s="26" t="str">
        <f t="shared" si="29"/>
        <v>10110101</v>
      </c>
      <c r="F119" s="26" t="str">
        <f t="shared" si="30"/>
        <v>1011</v>
      </c>
      <c r="G119" s="26" t="str">
        <f t="shared" si="22"/>
        <v>B</v>
      </c>
      <c r="H119" s="26" t="str">
        <f t="shared" si="31"/>
        <v>0101</v>
      </c>
      <c r="I119" s="26" t="str">
        <f t="shared" si="23"/>
        <v>5</v>
      </c>
      <c r="J119" s="26">
        <f t="shared" si="33"/>
        <v>53</v>
      </c>
      <c r="K119" s="27">
        <f t="shared" si="34"/>
        <v>161.64999999999998</v>
      </c>
      <c r="L119" s="24" t="str">
        <f t="shared" si="24"/>
        <v>B5</v>
      </c>
      <c r="M119" s="25"/>
      <c r="N119" s="25"/>
      <c r="O119" s="25">
        <v>73</v>
      </c>
      <c r="P119" s="25" t="str">
        <f t="shared" si="25"/>
        <v>37</v>
      </c>
      <c r="Q119" s="26" t="str">
        <f t="shared" si="26"/>
        <v>00110111</v>
      </c>
      <c r="R119" s="18">
        <v>55</v>
      </c>
      <c r="S119" s="29">
        <f t="shared" si="27"/>
        <v>164.7</v>
      </c>
      <c r="T119" s="24">
        <v>-55</v>
      </c>
    </row>
    <row r="120" spans="2:20" s="19" customFormat="1" x14ac:dyDescent="0.15">
      <c r="B120" s="25">
        <v>54</v>
      </c>
      <c r="C120" s="25" t="str">
        <f t="shared" si="32"/>
        <v>36</v>
      </c>
      <c r="D120" s="25">
        <f t="shared" si="28"/>
        <v>182</v>
      </c>
      <c r="E120" s="26" t="str">
        <f t="shared" si="29"/>
        <v>10110110</v>
      </c>
      <c r="F120" s="26" t="str">
        <f t="shared" si="30"/>
        <v>1011</v>
      </c>
      <c r="G120" s="26" t="str">
        <f t="shared" si="22"/>
        <v>B</v>
      </c>
      <c r="H120" s="26" t="str">
        <f t="shared" si="31"/>
        <v>0110</v>
      </c>
      <c r="I120" s="26" t="str">
        <f t="shared" si="23"/>
        <v>6</v>
      </c>
      <c r="J120" s="26">
        <f t="shared" si="33"/>
        <v>54</v>
      </c>
      <c r="K120" s="27">
        <f t="shared" si="34"/>
        <v>164.7</v>
      </c>
      <c r="L120" s="24" t="str">
        <f t="shared" si="24"/>
        <v>B6</v>
      </c>
      <c r="M120" s="25"/>
      <c r="N120" s="25"/>
      <c r="O120" s="25">
        <v>72</v>
      </c>
      <c r="P120" s="25" t="str">
        <f t="shared" si="25"/>
        <v>38</v>
      </c>
      <c r="Q120" s="26" t="str">
        <f t="shared" si="26"/>
        <v>00111000</v>
      </c>
      <c r="R120" s="26">
        <v>56</v>
      </c>
      <c r="S120" s="29">
        <f t="shared" si="27"/>
        <v>167.75</v>
      </c>
      <c r="T120" s="24">
        <v>-56</v>
      </c>
    </row>
    <row r="121" spans="2:20" s="19" customFormat="1" x14ac:dyDescent="0.15">
      <c r="B121" s="25">
        <v>55</v>
      </c>
      <c r="C121" s="25" t="str">
        <f t="shared" si="32"/>
        <v>37</v>
      </c>
      <c r="D121" s="25">
        <f t="shared" si="28"/>
        <v>183</v>
      </c>
      <c r="E121" s="26" t="str">
        <f t="shared" si="29"/>
        <v>10110111</v>
      </c>
      <c r="F121" s="26" t="str">
        <f t="shared" si="30"/>
        <v>1011</v>
      </c>
      <c r="G121" s="26" t="str">
        <f t="shared" si="22"/>
        <v>B</v>
      </c>
      <c r="H121" s="26" t="str">
        <f t="shared" si="31"/>
        <v>0111</v>
      </c>
      <c r="I121" s="26" t="str">
        <f t="shared" si="23"/>
        <v>7</v>
      </c>
      <c r="J121" s="26">
        <f t="shared" si="33"/>
        <v>55</v>
      </c>
      <c r="K121" s="27">
        <f t="shared" si="34"/>
        <v>167.75</v>
      </c>
      <c r="L121" s="24" t="str">
        <f t="shared" si="24"/>
        <v>B7</v>
      </c>
      <c r="M121" s="25"/>
      <c r="N121" s="25"/>
      <c r="O121" s="25">
        <v>71</v>
      </c>
      <c r="P121" s="25" t="str">
        <f t="shared" si="25"/>
        <v>39</v>
      </c>
      <c r="Q121" s="26" t="str">
        <f t="shared" si="26"/>
        <v>00111001</v>
      </c>
      <c r="R121" s="26">
        <v>57</v>
      </c>
      <c r="S121" s="29">
        <f t="shared" si="27"/>
        <v>170.79999999999998</v>
      </c>
      <c r="T121" s="24">
        <v>-57</v>
      </c>
    </row>
    <row r="122" spans="2:20" s="19" customFormat="1" x14ac:dyDescent="0.15">
      <c r="B122" s="25">
        <v>56</v>
      </c>
      <c r="C122" s="25" t="str">
        <f t="shared" si="32"/>
        <v>38</v>
      </c>
      <c r="D122" s="25">
        <f t="shared" si="28"/>
        <v>184</v>
      </c>
      <c r="E122" s="26" t="str">
        <f t="shared" si="29"/>
        <v>10111000</v>
      </c>
      <c r="F122" s="26" t="str">
        <f t="shared" si="30"/>
        <v>1011</v>
      </c>
      <c r="G122" s="26" t="str">
        <f t="shared" si="22"/>
        <v>B</v>
      </c>
      <c r="H122" s="26" t="str">
        <f t="shared" si="31"/>
        <v>1000</v>
      </c>
      <c r="I122" s="26" t="str">
        <f t="shared" si="23"/>
        <v>8</v>
      </c>
      <c r="J122" s="26">
        <f t="shared" si="33"/>
        <v>56</v>
      </c>
      <c r="K122" s="27">
        <f t="shared" si="34"/>
        <v>170.79999999999998</v>
      </c>
      <c r="L122" s="24" t="str">
        <f t="shared" si="24"/>
        <v>B8</v>
      </c>
      <c r="M122" s="25"/>
      <c r="N122" s="25"/>
      <c r="O122" s="25">
        <v>70</v>
      </c>
      <c r="P122" s="25" t="str">
        <f t="shared" si="25"/>
        <v>3A</v>
      </c>
      <c r="Q122" s="26" t="str">
        <f t="shared" si="26"/>
        <v>00111010</v>
      </c>
      <c r="R122" s="18">
        <v>58</v>
      </c>
      <c r="S122" s="29">
        <f t="shared" si="27"/>
        <v>173.85</v>
      </c>
      <c r="T122" s="24">
        <v>-58</v>
      </c>
    </row>
    <row r="123" spans="2:20" s="19" customFormat="1" x14ac:dyDescent="0.15">
      <c r="B123" s="25">
        <v>57</v>
      </c>
      <c r="C123" s="25" t="str">
        <f t="shared" si="32"/>
        <v>39</v>
      </c>
      <c r="D123" s="25">
        <f t="shared" si="28"/>
        <v>185</v>
      </c>
      <c r="E123" s="26" t="str">
        <f t="shared" si="29"/>
        <v>10111001</v>
      </c>
      <c r="F123" s="26" t="str">
        <f t="shared" si="30"/>
        <v>1011</v>
      </c>
      <c r="G123" s="26" t="str">
        <f t="shared" si="22"/>
        <v>B</v>
      </c>
      <c r="H123" s="26" t="str">
        <f t="shared" si="31"/>
        <v>1001</v>
      </c>
      <c r="I123" s="26" t="str">
        <f t="shared" si="23"/>
        <v>9</v>
      </c>
      <c r="J123" s="26">
        <f t="shared" si="33"/>
        <v>57</v>
      </c>
      <c r="K123" s="27">
        <f t="shared" si="34"/>
        <v>173.85</v>
      </c>
      <c r="L123" s="24" t="str">
        <f t="shared" si="24"/>
        <v>B9</v>
      </c>
      <c r="M123" s="25"/>
      <c r="N123" s="25"/>
      <c r="O123" s="25">
        <v>69</v>
      </c>
      <c r="P123" s="25" t="str">
        <f t="shared" si="25"/>
        <v>3B</v>
      </c>
      <c r="Q123" s="26" t="str">
        <f t="shared" si="26"/>
        <v>00111011</v>
      </c>
      <c r="R123" s="26">
        <v>59</v>
      </c>
      <c r="S123" s="29">
        <f t="shared" si="27"/>
        <v>176.89999999999998</v>
      </c>
      <c r="T123" s="24">
        <v>-59</v>
      </c>
    </row>
    <row r="124" spans="2:20" s="19" customFormat="1" x14ac:dyDescent="0.15">
      <c r="B124" s="25">
        <v>58</v>
      </c>
      <c r="C124" s="25" t="str">
        <f t="shared" si="32"/>
        <v>3A</v>
      </c>
      <c r="D124" s="25">
        <f t="shared" si="28"/>
        <v>186</v>
      </c>
      <c r="E124" s="26" t="str">
        <f t="shared" si="29"/>
        <v>10111010</v>
      </c>
      <c r="F124" s="26" t="str">
        <f t="shared" si="30"/>
        <v>1011</v>
      </c>
      <c r="G124" s="26" t="str">
        <f t="shared" si="22"/>
        <v>B</v>
      </c>
      <c r="H124" s="26" t="str">
        <f t="shared" si="31"/>
        <v>1010</v>
      </c>
      <c r="I124" s="26" t="str">
        <f t="shared" si="23"/>
        <v>A</v>
      </c>
      <c r="J124" s="26">
        <f t="shared" si="33"/>
        <v>58</v>
      </c>
      <c r="K124" s="27">
        <f t="shared" si="34"/>
        <v>176.89999999999998</v>
      </c>
      <c r="L124" s="24" t="str">
        <f t="shared" si="24"/>
        <v>BA</v>
      </c>
      <c r="M124" s="25"/>
      <c r="N124" s="25"/>
      <c r="O124" s="25">
        <v>68</v>
      </c>
      <c r="P124" s="25" t="str">
        <f t="shared" si="25"/>
        <v>3C</v>
      </c>
      <c r="Q124" s="26" t="str">
        <f t="shared" si="26"/>
        <v>00111100</v>
      </c>
      <c r="R124" s="26">
        <v>60</v>
      </c>
      <c r="S124" s="29">
        <f t="shared" si="27"/>
        <v>179.95</v>
      </c>
      <c r="T124" s="24">
        <v>-60</v>
      </c>
    </row>
    <row r="125" spans="2:20" s="19" customFormat="1" x14ac:dyDescent="0.15">
      <c r="B125" s="25">
        <v>59</v>
      </c>
      <c r="C125" s="25" t="str">
        <f t="shared" si="32"/>
        <v>3B</v>
      </c>
      <c r="D125" s="25">
        <f t="shared" si="28"/>
        <v>187</v>
      </c>
      <c r="E125" s="26" t="str">
        <f t="shared" si="29"/>
        <v>10111011</v>
      </c>
      <c r="F125" s="26" t="str">
        <f t="shared" si="30"/>
        <v>1011</v>
      </c>
      <c r="G125" s="26" t="str">
        <f t="shared" si="22"/>
        <v>B</v>
      </c>
      <c r="H125" s="26" t="str">
        <f t="shared" si="31"/>
        <v>1011</v>
      </c>
      <c r="I125" s="26" t="str">
        <f t="shared" si="23"/>
        <v>B</v>
      </c>
      <c r="J125" s="26">
        <f t="shared" si="33"/>
        <v>59</v>
      </c>
      <c r="K125" s="27">
        <f t="shared" si="34"/>
        <v>179.95</v>
      </c>
      <c r="L125" s="24" t="str">
        <f t="shared" si="24"/>
        <v>BB</v>
      </c>
      <c r="M125" s="25"/>
      <c r="N125" s="25"/>
      <c r="O125" s="25">
        <v>67</v>
      </c>
      <c r="P125" s="25" t="str">
        <f t="shared" si="25"/>
        <v>3D</v>
      </c>
      <c r="Q125" s="26" t="str">
        <f t="shared" si="26"/>
        <v>00111101</v>
      </c>
      <c r="R125" s="18">
        <v>61</v>
      </c>
      <c r="S125" s="29">
        <f t="shared" si="27"/>
        <v>183</v>
      </c>
      <c r="T125" s="24">
        <v>-61</v>
      </c>
    </row>
    <row r="126" spans="2:20" s="19" customFormat="1" x14ac:dyDescent="0.15">
      <c r="B126" s="25">
        <v>60</v>
      </c>
      <c r="C126" s="25" t="str">
        <f t="shared" si="32"/>
        <v>3C</v>
      </c>
      <c r="D126" s="25">
        <f t="shared" si="28"/>
        <v>188</v>
      </c>
      <c r="E126" s="26" t="str">
        <f t="shared" si="29"/>
        <v>10111100</v>
      </c>
      <c r="F126" s="26" t="str">
        <f t="shared" si="30"/>
        <v>1011</v>
      </c>
      <c r="G126" s="26" t="str">
        <f t="shared" si="22"/>
        <v>B</v>
      </c>
      <c r="H126" s="26" t="str">
        <f t="shared" si="31"/>
        <v>1100</v>
      </c>
      <c r="I126" s="26" t="str">
        <f t="shared" si="23"/>
        <v>C</v>
      </c>
      <c r="J126" s="26">
        <f t="shared" si="33"/>
        <v>60</v>
      </c>
      <c r="K126" s="27">
        <f t="shared" si="34"/>
        <v>183</v>
      </c>
      <c r="L126" s="24" t="str">
        <f t="shared" si="24"/>
        <v>BC</v>
      </c>
      <c r="M126" s="25"/>
      <c r="N126" s="25"/>
      <c r="O126" s="25">
        <v>66</v>
      </c>
      <c r="P126" s="25" t="str">
        <f t="shared" si="25"/>
        <v>3E</v>
      </c>
      <c r="Q126" s="26" t="str">
        <f t="shared" si="26"/>
        <v>00111110</v>
      </c>
      <c r="R126" s="26">
        <v>62</v>
      </c>
      <c r="S126" s="29">
        <f t="shared" si="27"/>
        <v>186.04999999999998</v>
      </c>
      <c r="T126" s="24">
        <v>-62</v>
      </c>
    </row>
    <row r="127" spans="2:20" s="19" customFormat="1" x14ac:dyDescent="0.15">
      <c r="B127" s="25">
        <v>61</v>
      </c>
      <c r="C127" s="25" t="str">
        <f t="shared" si="32"/>
        <v>3D</v>
      </c>
      <c r="D127" s="25">
        <f t="shared" si="28"/>
        <v>189</v>
      </c>
      <c r="E127" s="26" t="str">
        <f t="shared" si="29"/>
        <v>10111101</v>
      </c>
      <c r="F127" s="26" t="str">
        <f t="shared" si="30"/>
        <v>1011</v>
      </c>
      <c r="G127" s="26" t="str">
        <f t="shared" si="22"/>
        <v>B</v>
      </c>
      <c r="H127" s="26" t="str">
        <f t="shared" si="31"/>
        <v>1101</v>
      </c>
      <c r="I127" s="26" t="str">
        <f t="shared" si="23"/>
        <v>D</v>
      </c>
      <c r="J127" s="26">
        <f t="shared" si="33"/>
        <v>61</v>
      </c>
      <c r="K127" s="27">
        <f t="shared" si="34"/>
        <v>186.04999999999998</v>
      </c>
      <c r="L127" s="24" t="str">
        <f t="shared" si="24"/>
        <v>BD</v>
      </c>
      <c r="M127" s="25"/>
      <c r="N127" s="25"/>
      <c r="O127" s="24"/>
      <c r="P127" s="25" t="str">
        <f t="shared" si="25"/>
        <v>3F</v>
      </c>
      <c r="Q127" s="26" t="str">
        <f t="shared" si="26"/>
        <v>00111111</v>
      </c>
      <c r="R127" s="26">
        <v>63</v>
      </c>
      <c r="S127" s="29">
        <f t="shared" si="27"/>
        <v>189.1</v>
      </c>
      <c r="T127" s="24">
        <v>-63</v>
      </c>
    </row>
    <row r="128" spans="2:20" s="19" customFormat="1" x14ac:dyDescent="0.15">
      <c r="B128" s="25">
        <v>62</v>
      </c>
      <c r="C128" s="25" t="str">
        <f t="shared" si="32"/>
        <v>3E</v>
      </c>
      <c r="D128" s="25">
        <f t="shared" si="28"/>
        <v>190</v>
      </c>
      <c r="E128" s="26" t="str">
        <f t="shared" si="29"/>
        <v>10111110</v>
      </c>
      <c r="F128" s="26" t="str">
        <f t="shared" si="30"/>
        <v>1011</v>
      </c>
      <c r="G128" s="26" t="str">
        <f t="shared" si="22"/>
        <v>B</v>
      </c>
      <c r="H128" s="26" t="str">
        <f t="shared" si="31"/>
        <v>1110</v>
      </c>
      <c r="I128" s="26" t="str">
        <f t="shared" si="23"/>
        <v>E</v>
      </c>
      <c r="J128" s="26">
        <f t="shared" si="33"/>
        <v>62</v>
      </c>
      <c r="K128" s="27">
        <f t="shared" si="34"/>
        <v>189.1</v>
      </c>
      <c r="L128" s="24" t="str">
        <f t="shared" si="24"/>
        <v>BE</v>
      </c>
      <c r="M128" s="25"/>
      <c r="N128" s="25"/>
      <c r="O128" s="24"/>
      <c r="P128" s="24"/>
      <c r="Q128" s="24"/>
      <c r="R128" s="18"/>
      <c r="S128" s="29"/>
      <c r="T128" s="25"/>
    </row>
    <row r="129" spans="2:19" x14ac:dyDescent="0.15">
      <c r="B129" s="25">
        <v>63</v>
      </c>
      <c r="C129" s="25" t="str">
        <f t="shared" si="32"/>
        <v>3F</v>
      </c>
      <c r="D129" s="25">
        <f t="shared" si="28"/>
        <v>191</v>
      </c>
      <c r="E129" s="26" t="str">
        <f t="shared" si="29"/>
        <v>10111111</v>
      </c>
      <c r="F129" s="26" t="str">
        <f t="shared" si="30"/>
        <v>1011</v>
      </c>
      <c r="G129" s="26" t="str">
        <f t="shared" si="22"/>
        <v>B</v>
      </c>
      <c r="H129" s="26" t="str">
        <f t="shared" si="31"/>
        <v>1111</v>
      </c>
      <c r="I129" s="26" t="str">
        <f t="shared" si="23"/>
        <v>F</v>
      </c>
      <c r="J129" s="26">
        <f t="shared" si="33"/>
        <v>63</v>
      </c>
      <c r="K129" s="27">
        <f t="shared" si="34"/>
        <v>192.14999999999998</v>
      </c>
      <c r="L129" s="24" t="str">
        <f t="shared" si="24"/>
        <v>BF</v>
      </c>
      <c r="M129" s="25"/>
      <c r="N129" s="25"/>
      <c r="O129" s="24"/>
      <c r="P129" s="24"/>
      <c r="Q129" s="24"/>
      <c r="R129" s="26"/>
      <c r="S129" s="29"/>
    </row>
    <row r="130" spans="2:19" x14ac:dyDescent="0.15">
      <c r="B130" s="25" t="s">
        <v>0</v>
      </c>
      <c r="C130" s="25" t="s">
        <v>1</v>
      </c>
      <c r="D130" s="25"/>
      <c r="E130" s="26" t="s">
        <v>2</v>
      </c>
      <c r="F130" s="26"/>
      <c r="G130" s="26"/>
      <c r="H130" s="26"/>
      <c r="I130" s="26"/>
      <c r="J130" s="26" t="s">
        <v>3</v>
      </c>
      <c r="K130" s="27" t="s">
        <v>4</v>
      </c>
      <c r="L130" s="24"/>
      <c r="M130" s="25"/>
      <c r="N130" s="25"/>
      <c r="O130" s="24"/>
      <c r="P130" s="24"/>
      <c r="Q130" s="24"/>
      <c r="R130" s="24"/>
      <c r="S130" s="32"/>
    </row>
    <row r="131" spans="2:19" x14ac:dyDescent="0.15">
      <c r="O131" s="34"/>
    </row>
    <row r="132" spans="2:19" x14ac:dyDescent="0.15">
      <c r="O132" s="34"/>
    </row>
    <row r="133" spans="2:19" x14ac:dyDescent="0.15">
      <c r="O133" s="34"/>
    </row>
  </sheetData>
  <sheetProtection password="CC41" sheet="1" selectLockedCells="1" selectUnlockedCells="1"/>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722E54-7652-4052-B2F4-0DE58CDE4C0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BFB32C6-9FFB-4046-9490-BEE32645B223}">
  <ds:schemaRefs>
    <ds:schemaRef ds:uri="http://schemas.microsoft.com/sharepoint/v3/contenttype/forms"/>
  </ds:schemaRefs>
</ds:datastoreItem>
</file>

<file path=customXml/itemProps3.xml><?xml version="1.0" encoding="utf-8"?>
<ds:datastoreItem xmlns:ds="http://schemas.openxmlformats.org/officeDocument/2006/customXml" ds:itemID="{57EEB317-5BD8-4A61-B2E0-0EF6B455D2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Calculation</vt:lpstr>
      <vt:lpstr>DataTable</vt:lpstr>
    </vt:vector>
  </TitlesOfParts>
  <Company>SEIKO EPSON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Shirotori Toru</cp:lastModifiedBy>
  <dcterms:created xsi:type="dcterms:W3CDTF">2014-02-07T08:06:37Z</dcterms:created>
  <dcterms:modified xsi:type="dcterms:W3CDTF">2020-09-11T04:33:06Z</dcterms:modified>
</cp:coreProperties>
</file>